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5.xml" ContentType="application/vnd.openxmlformats-officedocument.drawingml.chartshape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4.xml" ContentType="application/vnd.openxmlformats-officedocument.drawingml.chart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480" yWindow="480" windowWidth="25120" windowHeight="14460" tabRatio="942" firstSheet="1" activeTab="5"/>
  </bookViews>
  <sheets>
    <sheet name="Download RegistrationByDate" sheetId="18" r:id="rId1"/>
    <sheet name="HearAboutEvent.cvs" sheetId="4" r:id="rId2"/>
    <sheet name="TeamSummary.csv" sheetId="3" r:id="rId3"/>
    <sheet name="AgeHistogram.csv" sheetId="2" r:id="rId4"/>
    <sheet name="Dashboard" sheetId="12" r:id="rId5"/>
    <sheet name="Dashboard (2)" sheetId="19" r:id="rId6"/>
    <sheet name="RegistrationByDate" sheetId="1" r:id="rId7"/>
    <sheet name="Historical" sheetId="5" r:id="rId8"/>
    <sheet name="Age Histogram" sheetId="9" r:id="rId9"/>
    <sheet name="Average Pace" sheetId="17" r:id="rId10"/>
  </sheets>
  <definedNames>
    <definedName name="_xlnm._FilterDatabase" localSheetId="1" hidden="1">HearAboutEvent.cvs!$A$1:$B$12</definedName>
    <definedName name="_xlnm._FilterDatabase" localSheetId="2" hidden="1">TeamSummary.csv!$A$3:$B$23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1" i="18" l="1"/>
  <c r="Y1" i="1"/>
  <c r="B50" i="19"/>
  <c r="B53" i="19"/>
  <c r="C53" i="19"/>
  <c r="D53" i="19"/>
  <c r="U1" i="18"/>
  <c r="U1" i="1"/>
  <c r="B49" i="19"/>
  <c r="B52" i="19"/>
  <c r="C52" i="19"/>
  <c r="D52" i="19"/>
  <c r="B51" i="19"/>
  <c r="C51" i="19"/>
  <c r="D51" i="19"/>
  <c r="D49" i="19"/>
  <c r="G47" i="19"/>
  <c r="E2" i="3"/>
  <c r="B46" i="19"/>
  <c r="S1" i="18"/>
  <c r="S1" i="1"/>
  <c r="B44" i="19"/>
  <c r="Q1" i="18"/>
  <c r="Q1" i="1"/>
  <c r="B43" i="19"/>
  <c r="A47" i="19"/>
  <c r="C1" i="18"/>
  <c r="C1" i="1"/>
  <c r="J42" i="19"/>
  <c r="E1" i="18"/>
  <c r="E1" i="1"/>
  <c r="J43" i="19"/>
  <c r="G1" i="18"/>
  <c r="G1" i="1"/>
  <c r="J44" i="19"/>
  <c r="O1" i="18"/>
  <c r="O1" i="1"/>
  <c r="J45" i="19"/>
  <c r="J46" i="19"/>
  <c r="K46" i="19"/>
  <c r="G46" i="19"/>
  <c r="F46" i="19"/>
  <c r="B1" i="2"/>
  <c r="O42" i="19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1" i="2"/>
  <c r="P43" i="19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1" i="2"/>
  <c r="P44" i="19"/>
  <c r="O45" i="19"/>
  <c r="K45" i="19"/>
  <c r="I45" i="19"/>
  <c r="G45" i="19"/>
  <c r="F45" i="19"/>
  <c r="B45" i="19"/>
  <c r="K44" i="19"/>
  <c r="I44" i="19"/>
  <c r="G44" i="19"/>
  <c r="F44" i="19"/>
  <c r="M43" i="19"/>
  <c r="N43" i="19"/>
  <c r="K43" i="19"/>
  <c r="I43" i="19"/>
  <c r="G43" i="19"/>
  <c r="F43" i="19"/>
  <c r="M42" i="19"/>
  <c r="N42" i="19"/>
  <c r="K42" i="19"/>
  <c r="I42" i="19"/>
  <c r="G42" i="19"/>
  <c r="F42" i="19"/>
  <c r="B42" i="19"/>
  <c r="A42" i="19"/>
  <c r="B49" i="12"/>
  <c r="B50" i="12"/>
  <c r="B51" i="12"/>
  <c r="C51" i="12"/>
  <c r="D51" i="12"/>
  <c r="B52" i="12"/>
  <c r="C52" i="12"/>
  <c r="D52" i="12"/>
  <c r="B53" i="12"/>
  <c r="C53" i="12"/>
  <c r="D53" i="12"/>
  <c r="D49" i="12"/>
  <c r="I1" i="18"/>
  <c r="I1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4" i="1"/>
  <c r="B42" i="12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33" i="1"/>
  <c r="A6" i="1"/>
  <c r="B6" i="1"/>
  <c r="D6" i="1"/>
  <c r="F6" i="1"/>
  <c r="H6" i="1"/>
  <c r="J6" i="1"/>
  <c r="L6" i="1"/>
  <c r="N6" i="1"/>
  <c r="P6" i="1"/>
  <c r="R6" i="1"/>
  <c r="S6" i="1"/>
  <c r="T6" i="1"/>
  <c r="U6" i="1"/>
  <c r="V6" i="1"/>
  <c r="W6" i="1"/>
  <c r="X6" i="1"/>
  <c r="Y6" i="1"/>
  <c r="Z6" i="1"/>
  <c r="AA6" i="1"/>
  <c r="AB6" i="1"/>
  <c r="AC6" i="1"/>
  <c r="A7" i="1"/>
  <c r="B7" i="1"/>
  <c r="D7" i="1"/>
  <c r="F7" i="1"/>
  <c r="H7" i="1"/>
  <c r="J7" i="1"/>
  <c r="L7" i="1"/>
  <c r="N7" i="1"/>
  <c r="P7" i="1"/>
  <c r="R7" i="1"/>
  <c r="S7" i="1"/>
  <c r="T7" i="1"/>
  <c r="U7" i="1"/>
  <c r="V7" i="1"/>
  <c r="W7" i="1"/>
  <c r="X7" i="1"/>
  <c r="Y7" i="1"/>
  <c r="Z7" i="1"/>
  <c r="AA7" i="1"/>
  <c r="AB7" i="1"/>
  <c r="AC7" i="1"/>
  <c r="A8" i="1"/>
  <c r="B8" i="1"/>
  <c r="D8" i="1"/>
  <c r="F8" i="1"/>
  <c r="H8" i="1"/>
  <c r="J8" i="1"/>
  <c r="L8" i="1"/>
  <c r="N8" i="1"/>
  <c r="P8" i="1"/>
  <c r="R8" i="1"/>
  <c r="S8" i="1"/>
  <c r="T8" i="1"/>
  <c r="U8" i="1"/>
  <c r="V8" i="1"/>
  <c r="W8" i="1"/>
  <c r="X8" i="1"/>
  <c r="Y8" i="1"/>
  <c r="Z8" i="1"/>
  <c r="AA8" i="1"/>
  <c r="AB8" i="1"/>
  <c r="AC8" i="1"/>
  <c r="A9" i="1"/>
  <c r="B9" i="1"/>
  <c r="D9" i="1"/>
  <c r="F9" i="1"/>
  <c r="H9" i="1"/>
  <c r="J9" i="1"/>
  <c r="L9" i="1"/>
  <c r="N9" i="1"/>
  <c r="P9" i="1"/>
  <c r="R9" i="1"/>
  <c r="S9" i="1"/>
  <c r="T9" i="1"/>
  <c r="U9" i="1"/>
  <c r="V9" i="1"/>
  <c r="W9" i="1"/>
  <c r="X9" i="1"/>
  <c r="Y9" i="1"/>
  <c r="Z9" i="1"/>
  <c r="AA9" i="1"/>
  <c r="AB9" i="1"/>
  <c r="AC9" i="1"/>
  <c r="A10" i="1"/>
  <c r="B10" i="1"/>
  <c r="D10" i="1"/>
  <c r="F10" i="1"/>
  <c r="H10" i="1"/>
  <c r="J10" i="1"/>
  <c r="L10" i="1"/>
  <c r="N10" i="1"/>
  <c r="P10" i="1"/>
  <c r="R10" i="1"/>
  <c r="S10" i="1"/>
  <c r="T10" i="1"/>
  <c r="U10" i="1"/>
  <c r="V10" i="1"/>
  <c r="W10" i="1"/>
  <c r="X10" i="1"/>
  <c r="Y10" i="1"/>
  <c r="Z10" i="1"/>
  <c r="AA10" i="1"/>
  <c r="AB10" i="1"/>
  <c r="AC10" i="1"/>
  <c r="A11" i="1"/>
  <c r="B11" i="1"/>
  <c r="D11" i="1"/>
  <c r="F11" i="1"/>
  <c r="H11" i="1"/>
  <c r="J11" i="1"/>
  <c r="L11" i="1"/>
  <c r="N11" i="1"/>
  <c r="P11" i="1"/>
  <c r="R11" i="1"/>
  <c r="S11" i="1"/>
  <c r="T11" i="1"/>
  <c r="U11" i="1"/>
  <c r="V11" i="1"/>
  <c r="W11" i="1"/>
  <c r="X11" i="1"/>
  <c r="Y11" i="1"/>
  <c r="Z11" i="1"/>
  <c r="AA11" i="1"/>
  <c r="AB11" i="1"/>
  <c r="AC11" i="1"/>
  <c r="A12" i="1"/>
  <c r="B12" i="1"/>
  <c r="D12" i="1"/>
  <c r="F12" i="1"/>
  <c r="H12" i="1"/>
  <c r="J12" i="1"/>
  <c r="L12" i="1"/>
  <c r="N12" i="1"/>
  <c r="P12" i="1"/>
  <c r="R12" i="1"/>
  <c r="S12" i="1"/>
  <c r="T12" i="1"/>
  <c r="U12" i="1"/>
  <c r="V12" i="1"/>
  <c r="W12" i="1"/>
  <c r="X12" i="1"/>
  <c r="Y12" i="1"/>
  <c r="Z12" i="1"/>
  <c r="AA12" i="1"/>
  <c r="AB12" i="1"/>
  <c r="AC12" i="1"/>
  <c r="A13" i="1"/>
  <c r="B13" i="1"/>
  <c r="D13" i="1"/>
  <c r="F13" i="1"/>
  <c r="H13" i="1"/>
  <c r="J13" i="1"/>
  <c r="L13" i="1"/>
  <c r="N13" i="1"/>
  <c r="P13" i="1"/>
  <c r="R13" i="1"/>
  <c r="S13" i="1"/>
  <c r="T13" i="1"/>
  <c r="U13" i="1"/>
  <c r="V13" i="1"/>
  <c r="W13" i="1"/>
  <c r="X13" i="1"/>
  <c r="Y13" i="1"/>
  <c r="Z13" i="1"/>
  <c r="AA13" i="1"/>
  <c r="AB13" i="1"/>
  <c r="AC13" i="1"/>
  <c r="A14" i="1"/>
  <c r="B14" i="1"/>
  <c r="D14" i="1"/>
  <c r="F14" i="1"/>
  <c r="H14" i="1"/>
  <c r="J14" i="1"/>
  <c r="L14" i="1"/>
  <c r="N14" i="1"/>
  <c r="P14" i="1"/>
  <c r="R14" i="1"/>
  <c r="S14" i="1"/>
  <c r="T14" i="1"/>
  <c r="U14" i="1"/>
  <c r="V14" i="1"/>
  <c r="W14" i="1"/>
  <c r="X14" i="1"/>
  <c r="Y14" i="1"/>
  <c r="Z14" i="1"/>
  <c r="AA14" i="1"/>
  <c r="AB14" i="1"/>
  <c r="AC14" i="1"/>
  <c r="A15" i="1"/>
  <c r="B15" i="1"/>
  <c r="D15" i="1"/>
  <c r="F15" i="1"/>
  <c r="H15" i="1"/>
  <c r="J15" i="1"/>
  <c r="L15" i="1"/>
  <c r="N15" i="1"/>
  <c r="P15" i="1"/>
  <c r="R15" i="1"/>
  <c r="S15" i="1"/>
  <c r="T15" i="1"/>
  <c r="U15" i="1"/>
  <c r="V15" i="1"/>
  <c r="W15" i="1"/>
  <c r="X15" i="1"/>
  <c r="Y15" i="1"/>
  <c r="Z15" i="1"/>
  <c r="AA15" i="1"/>
  <c r="AB15" i="1"/>
  <c r="AC15" i="1"/>
  <c r="A16" i="1"/>
  <c r="B16" i="1"/>
  <c r="D16" i="1"/>
  <c r="F16" i="1"/>
  <c r="H16" i="1"/>
  <c r="J16" i="1"/>
  <c r="L16" i="1"/>
  <c r="N16" i="1"/>
  <c r="P16" i="1"/>
  <c r="R16" i="1"/>
  <c r="S16" i="1"/>
  <c r="T16" i="1"/>
  <c r="U16" i="1"/>
  <c r="V16" i="1"/>
  <c r="W16" i="1"/>
  <c r="X16" i="1"/>
  <c r="Y16" i="1"/>
  <c r="Z16" i="1"/>
  <c r="AA16" i="1"/>
  <c r="AB16" i="1"/>
  <c r="AC16" i="1"/>
  <c r="C1" i="4"/>
  <c r="D1" i="4"/>
  <c r="C2" i="4"/>
  <c r="D2" i="4"/>
  <c r="C3" i="4"/>
  <c r="D3" i="4"/>
  <c r="C4" i="4"/>
  <c r="D4" i="4"/>
  <c r="C5" i="4"/>
  <c r="D5" i="4"/>
  <c r="C6" i="4"/>
  <c r="D6" i="4"/>
  <c r="C7" i="4"/>
  <c r="D7" i="4"/>
  <c r="C8" i="4"/>
  <c r="D8" i="4"/>
  <c r="D9" i="4"/>
  <c r="A5" i="1"/>
  <c r="Y5" i="1"/>
  <c r="A17" i="1"/>
  <c r="Y17" i="1"/>
  <c r="A18" i="1"/>
  <c r="Y18" i="1"/>
  <c r="A19" i="1"/>
  <c r="Y19" i="1"/>
  <c r="A20" i="1"/>
  <c r="Y20" i="1"/>
  <c r="A21" i="1"/>
  <c r="Y21" i="1"/>
  <c r="A22" i="1"/>
  <c r="Y22" i="1"/>
  <c r="A23" i="1"/>
  <c r="Y23" i="1"/>
  <c r="A24" i="1"/>
  <c r="Y24" i="1"/>
  <c r="A25" i="1"/>
  <c r="Y25" i="1"/>
  <c r="A26" i="1"/>
  <c r="Y26" i="1"/>
  <c r="A27" i="1"/>
  <c r="Y27" i="1"/>
  <c r="A28" i="1"/>
  <c r="Y28" i="1"/>
  <c r="A29" i="1"/>
  <c r="Y29" i="1"/>
  <c r="A30" i="1"/>
  <c r="Y30" i="1"/>
  <c r="A31" i="1"/>
  <c r="Y31" i="1"/>
  <c r="A32" i="1"/>
  <c r="Y32" i="1"/>
  <c r="A33" i="1"/>
  <c r="Y33" i="1"/>
  <c r="A34" i="1"/>
  <c r="Y34" i="1"/>
  <c r="A35" i="1"/>
  <c r="Y35" i="1"/>
  <c r="A36" i="1"/>
  <c r="Y36" i="1"/>
  <c r="A37" i="1"/>
  <c r="Y37" i="1"/>
  <c r="A38" i="1"/>
  <c r="Y38" i="1"/>
  <c r="A39" i="1"/>
  <c r="Y39" i="1"/>
  <c r="A40" i="1"/>
  <c r="Y40" i="1"/>
  <c r="A41" i="1"/>
  <c r="Y41" i="1"/>
  <c r="A42" i="1"/>
  <c r="Y42" i="1"/>
  <c r="A43" i="1"/>
  <c r="Y43" i="1"/>
  <c r="A44" i="1"/>
  <c r="Y44" i="1"/>
  <c r="A45" i="1"/>
  <c r="Y45" i="1"/>
  <c r="A46" i="1"/>
  <c r="Y46" i="1"/>
  <c r="A47" i="1"/>
  <c r="Y47" i="1"/>
  <c r="A48" i="1"/>
  <c r="Y48" i="1"/>
  <c r="A49" i="1"/>
  <c r="Y49" i="1"/>
  <c r="A50" i="1"/>
  <c r="Y50" i="1"/>
  <c r="A51" i="1"/>
  <c r="Y51" i="1"/>
  <c r="A52" i="1"/>
  <c r="Y52" i="1"/>
  <c r="A53" i="1"/>
  <c r="Y53" i="1"/>
  <c r="A54" i="1"/>
  <c r="Y54" i="1"/>
  <c r="A55" i="1"/>
  <c r="Y55" i="1"/>
  <c r="A56" i="1"/>
  <c r="Y56" i="1"/>
  <c r="A57" i="1"/>
  <c r="Y57" i="1"/>
  <c r="A58" i="1"/>
  <c r="Y58" i="1"/>
  <c r="A59" i="1"/>
  <c r="Y59" i="1"/>
  <c r="A60" i="1"/>
  <c r="Y60" i="1"/>
  <c r="A61" i="1"/>
  <c r="Y61" i="1"/>
  <c r="A62" i="1"/>
  <c r="Y62" i="1"/>
  <c r="A63" i="1"/>
  <c r="Y63" i="1"/>
  <c r="A64" i="1"/>
  <c r="Y64" i="1"/>
  <c r="A65" i="1"/>
  <c r="Y65" i="1"/>
  <c r="A66" i="1"/>
  <c r="Y66" i="1"/>
  <c r="A67" i="1"/>
  <c r="Y67" i="1"/>
  <c r="A68" i="1"/>
  <c r="Y68" i="1"/>
  <c r="A69" i="1"/>
  <c r="Y69" i="1"/>
  <c r="A70" i="1"/>
  <c r="Y70" i="1"/>
  <c r="A71" i="1"/>
  <c r="Y71" i="1"/>
  <c r="A72" i="1"/>
  <c r="Y72" i="1"/>
  <c r="A73" i="1"/>
  <c r="Y73" i="1"/>
  <c r="A74" i="1"/>
  <c r="Y74" i="1"/>
  <c r="A75" i="1"/>
  <c r="Y75" i="1"/>
  <c r="A76" i="1"/>
  <c r="Y76" i="1"/>
  <c r="A77" i="1"/>
  <c r="Y77" i="1"/>
  <c r="A78" i="1"/>
  <c r="Y78" i="1"/>
  <c r="A79" i="1"/>
  <c r="Y79" i="1"/>
  <c r="A80" i="1"/>
  <c r="Y80" i="1"/>
  <c r="A81" i="1"/>
  <c r="Y81" i="1"/>
  <c r="A82" i="1"/>
  <c r="Y82" i="1"/>
  <c r="A83" i="1"/>
  <c r="Y83" i="1"/>
  <c r="A84" i="1"/>
  <c r="Y84" i="1"/>
  <c r="A85" i="1"/>
  <c r="Y85" i="1"/>
  <c r="A86" i="1"/>
  <c r="Y86" i="1"/>
  <c r="A87" i="1"/>
  <c r="Y87" i="1"/>
  <c r="A88" i="1"/>
  <c r="Y88" i="1"/>
  <c r="A89" i="1"/>
  <c r="Y89" i="1"/>
  <c r="A90" i="1"/>
  <c r="Y90" i="1"/>
  <c r="A91" i="1"/>
  <c r="Y91" i="1"/>
  <c r="A92" i="1"/>
  <c r="Y92" i="1"/>
  <c r="A93" i="1"/>
  <c r="Y93" i="1"/>
  <c r="A94" i="1"/>
  <c r="Y94" i="1"/>
  <c r="A95" i="1"/>
  <c r="Y95" i="1"/>
  <c r="A96" i="1"/>
  <c r="Y96" i="1"/>
  <c r="A97" i="1"/>
  <c r="Y97" i="1"/>
  <c r="A98" i="1"/>
  <c r="Y98" i="1"/>
  <c r="A99" i="1"/>
  <c r="Y99" i="1"/>
  <c r="A100" i="1"/>
  <c r="Y100" i="1"/>
  <c r="A101" i="1"/>
  <c r="Y101" i="1"/>
  <c r="A102" i="1"/>
  <c r="Y102" i="1"/>
  <c r="A103" i="1"/>
  <c r="Y103" i="1"/>
  <c r="A104" i="1"/>
  <c r="Y104" i="1"/>
  <c r="A105" i="1"/>
  <c r="Y105" i="1"/>
  <c r="A106" i="1"/>
  <c r="Y106" i="1"/>
  <c r="A107" i="1"/>
  <c r="Y107" i="1"/>
  <c r="A108" i="1"/>
  <c r="Y108" i="1"/>
  <c r="A109" i="1"/>
  <c r="Y109" i="1"/>
  <c r="A110" i="1"/>
  <c r="Y110" i="1"/>
  <c r="A111" i="1"/>
  <c r="Y111" i="1"/>
  <c r="A112" i="1"/>
  <c r="Y112" i="1"/>
  <c r="A113" i="1"/>
  <c r="Y113" i="1"/>
  <c r="A114" i="1"/>
  <c r="Y114" i="1"/>
  <c r="A115" i="1"/>
  <c r="Y115" i="1"/>
  <c r="A116" i="1"/>
  <c r="Y116" i="1"/>
  <c r="A117" i="1"/>
  <c r="Y117" i="1"/>
  <c r="A118" i="1"/>
  <c r="Y118" i="1"/>
  <c r="A119" i="1"/>
  <c r="Y119" i="1"/>
  <c r="A120" i="1"/>
  <c r="Y120" i="1"/>
  <c r="A121" i="1"/>
  <c r="Y121" i="1"/>
  <c r="A122" i="1"/>
  <c r="Y122" i="1"/>
  <c r="A123" i="1"/>
  <c r="Y123" i="1"/>
  <c r="A124" i="1"/>
  <c r="Y124" i="1"/>
  <c r="A125" i="1"/>
  <c r="Y125" i="1"/>
  <c r="A126" i="1"/>
  <c r="Y126" i="1"/>
  <c r="A127" i="1"/>
  <c r="Y127" i="1"/>
  <c r="A128" i="1"/>
  <c r="Y128" i="1"/>
  <c r="A129" i="1"/>
  <c r="Y129" i="1"/>
  <c r="A130" i="1"/>
  <c r="Y130" i="1"/>
  <c r="A131" i="1"/>
  <c r="Y131" i="1"/>
  <c r="A132" i="1"/>
  <c r="Y132" i="1"/>
  <c r="A133" i="1"/>
  <c r="Y133" i="1"/>
  <c r="A134" i="1"/>
  <c r="Y134" i="1"/>
  <c r="A135" i="1"/>
  <c r="Y135" i="1"/>
  <c r="A136" i="1"/>
  <c r="Y136" i="1"/>
  <c r="A137" i="1"/>
  <c r="Y137" i="1"/>
  <c r="A138" i="1"/>
  <c r="Y138" i="1"/>
  <c r="A139" i="1"/>
  <c r="Y139" i="1"/>
  <c r="A140" i="1"/>
  <c r="Y140" i="1"/>
  <c r="A141" i="1"/>
  <c r="Y141" i="1"/>
  <c r="A142" i="1"/>
  <c r="Y142" i="1"/>
  <c r="A143" i="1"/>
  <c r="Y143" i="1"/>
  <c r="A144" i="1"/>
  <c r="Y144" i="1"/>
  <c r="A145" i="1"/>
  <c r="Y145" i="1"/>
  <c r="A146" i="1"/>
  <c r="Y146" i="1"/>
  <c r="A147" i="1"/>
  <c r="Y147" i="1"/>
  <c r="A148" i="1"/>
  <c r="Y148" i="1"/>
  <c r="A149" i="1"/>
  <c r="Y149" i="1"/>
  <c r="A150" i="1"/>
  <c r="Y150" i="1"/>
  <c r="A151" i="1"/>
  <c r="Y151" i="1"/>
  <c r="A152" i="1"/>
  <c r="Y152" i="1"/>
  <c r="A153" i="1"/>
  <c r="Y153" i="1"/>
  <c r="A154" i="1"/>
  <c r="Y154" i="1"/>
  <c r="A4" i="1"/>
  <c r="Y4" i="1"/>
  <c r="U5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4" i="1"/>
  <c r="B4" i="1"/>
  <c r="D4" i="1"/>
  <c r="F4" i="1"/>
  <c r="H4" i="1"/>
  <c r="J4" i="1"/>
  <c r="L4" i="1"/>
  <c r="N4" i="1"/>
  <c r="P4" i="1"/>
  <c r="R4" i="1"/>
  <c r="S4" i="1"/>
  <c r="T4" i="1"/>
  <c r="V4" i="1"/>
  <c r="W4" i="1"/>
  <c r="X4" i="1"/>
  <c r="Z4" i="1"/>
  <c r="AA4" i="1"/>
  <c r="AB4" i="1"/>
  <c r="AC4" i="1"/>
  <c r="B5" i="1"/>
  <c r="D5" i="1"/>
  <c r="F5" i="1"/>
  <c r="H5" i="1"/>
  <c r="J5" i="1"/>
  <c r="L5" i="1"/>
  <c r="N5" i="1"/>
  <c r="P5" i="1"/>
  <c r="R5" i="1"/>
  <c r="S5" i="1"/>
  <c r="T5" i="1"/>
  <c r="V5" i="1"/>
  <c r="W5" i="1"/>
  <c r="X5" i="1"/>
  <c r="Z5" i="1"/>
  <c r="AA5" i="1"/>
  <c r="AB5" i="1"/>
  <c r="AC5" i="1"/>
  <c r="B17" i="1"/>
  <c r="D17" i="1"/>
  <c r="F17" i="1"/>
  <c r="H17" i="1"/>
  <c r="J17" i="1"/>
  <c r="L17" i="1"/>
  <c r="N17" i="1"/>
  <c r="P17" i="1"/>
  <c r="R17" i="1"/>
  <c r="S17" i="1"/>
  <c r="T17" i="1"/>
  <c r="V17" i="1"/>
  <c r="W17" i="1"/>
  <c r="X17" i="1"/>
  <c r="Z17" i="1"/>
  <c r="AA17" i="1"/>
  <c r="AB17" i="1"/>
  <c r="AC17" i="1"/>
  <c r="B18" i="1"/>
  <c r="D18" i="1"/>
  <c r="F18" i="1"/>
  <c r="H18" i="1"/>
  <c r="J18" i="1"/>
  <c r="L18" i="1"/>
  <c r="N18" i="1"/>
  <c r="P18" i="1"/>
  <c r="R18" i="1"/>
  <c r="S18" i="1"/>
  <c r="T18" i="1"/>
  <c r="V18" i="1"/>
  <c r="W18" i="1"/>
  <c r="X18" i="1"/>
  <c r="Z18" i="1"/>
  <c r="AA18" i="1"/>
  <c r="AB18" i="1"/>
  <c r="AC18" i="1"/>
  <c r="B19" i="1"/>
  <c r="D19" i="1"/>
  <c r="F19" i="1"/>
  <c r="H19" i="1"/>
  <c r="J19" i="1"/>
  <c r="L19" i="1"/>
  <c r="N19" i="1"/>
  <c r="P19" i="1"/>
  <c r="R19" i="1"/>
  <c r="S19" i="1"/>
  <c r="T19" i="1"/>
  <c r="V19" i="1"/>
  <c r="W19" i="1"/>
  <c r="X19" i="1"/>
  <c r="Z19" i="1"/>
  <c r="AA19" i="1"/>
  <c r="AB19" i="1"/>
  <c r="AC19" i="1"/>
  <c r="B20" i="1"/>
  <c r="D20" i="1"/>
  <c r="F20" i="1"/>
  <c r="H20" i="1"/>
  <c r="J20" i="1"/>
  <c r="L20" i="1"/>
  <c r="N20" i="1"/>
  <c r="P20" i="1"/>
  <c r="R20" i="1"/>
  <c r="S20" i="1"/>
  <c r="T20" i="1"/>
  <c r="V20" i="1"/>
  <c r="W20" i="1"/>
  <c r="X20" i="1"/>
  <c r="Z20" i="1"/>
  <c r="AA20" i="1"/>
  <c r="AB20" i="1"/>
  <c r="AC20" i="1"/>
  <c r="B21" i="1"/>
  <c r="D21" i="1"/>
  <c r="F21" i="1"/>
  <c r="H21" i="1"/>
  <c r="J21" i="1"/>
  <c r="L21" i="1"/>
  <c r="N21" i="1"/>
  <c r="P21" i="1"/>
  <c r="R21" i="1"/>
  <c r="S21" i="1"/>
  <c r="T21" i="1"/>
  <c r="V21" i="1"/>
  <c r="W21" i="1"/>
  <c r="X21" i="1"/>
  <c r="Z21" i="1"/>
  <c r="AA21" i="1"/>
  <c r="AB21" i="1"/>
  <c r="AC21" i="1"/>
  <c r="B22" i="1"/>
  <c r="D22" i="1"/>
  <c r="F22" i="1"/>
  <c r="H22" i="1"/>
  <c r="J22" i="1"/>
  <c r="L22" i="1"/>
  <c r="N22" i="1"/>
  <c r="P22" i="1"/>
  <c r="R22" i="1"/>
  <c r="S22" i="1"/>
  <c r="T22" i="1"/>
  <c r="V22" i="1"/>
  <c r="W22" i="1"/>
  <c r="X22" i="1"/>
  <c r="Z22" i="1"/>
  <c r="AA22" i="1"/>
  <c r="AB22" i="1"/>
  <c r="AC22" i="1"/>
  <c r="B23" i="1"/>
  <c r="D23" i="1"/>
  <c r="F23" i="1"/>
  <c r="H23" i="1"/>
  <c r="J23" i="1"/>
  <c r="L23" i="1"/>
  <c r="N23" i="1"/>
  <c r="P23" i="1"/>
  <c r="R23" i="1"/>
  <c r="S23" i="1"/>
  <c r="T23" i="1"/>
  <c r="V23" i="1"/>
  <c r="W23" i="1"/>
  <c r="X23" i="1"/>
  <c r="Z23" i="1"/>
  <c r="AA23" i="1"/>
  <c r="AB23" i="1"/>
  <c r="AC23" i="1"/>
  <c r="B24" i="1"/>
  <c r="D24" i="1"/>
  <c r="F24" i="1"/>
  <c r="H24" i="1"/>
  <c r="J24" i="1"/>
  <c r="L24" i="1"/>
  <c r="N24" i="1"/>
  <c r="P24" i="1"/>
  <c r="R24" i="1"/>
  <c r="S24" i="1"/>
  <c r="T24" i="1"/>
  <c r="V24" i="1"/>
  <c r="W24" i="1"/>
  <c r="X24" i="1"/>
  <c r="Z24" i="1"/>
  <c r="AA24" i="1"/>
  <c r="AB24" i="1"/>
  <c r="AC24" i="1"/>
  <c r="B25" i="1"/>
  <c r="D25" i="1"/>
  <c r="F25" i="1"/>
  <c r="H25" i="1"/>
  <c r="J25" i="1"/>
  <c r="L25" i="1"/>
  <c r="N25" i="1"/>
  <c r="P25" i="1"/>
  <c r="R25" i="1"/>
  <c r="S25" i="1"/>
  <c r="T25" i="1"/>
  <c r="V25" i="1"/>
  <c r="W25" i="1"/>
  <c r="X25" i="1"/>
  <c r="Z25" i="1"/>
  <c r="AA25" i="1"/>
  <c r="AB25" i="1"/>
  <c r="AC25" i="1"/>
  <c r="B26" i="1"/>
  <c r="D26" i="1"/>
  <c r="F26" i="1"/>
  <c r="H26" i="1"/>
  <c r="J26" i="1"/>
  <c r="L26" i="1"/>
  <c r="N26" i="1"/>
  <c r="P26" i="1"/>
  <c r="R26" i="1"/>
  <c r="S26" i="1"/>
  <c r="T26" i="1"/>
  <c r="V26" i="1"/>
  <c r="W26" i="1"/>
  <c r="X26" i="1"/>
  <c r="Z26" i="1"/>
  <c r="AA26" i="1"/>
  <c r="AB26" i="1"/>
  <c r="AC26" i="1"/>
  <c r="B27" i="1"/>
  <c r="D27" i="1"/>
  <c r="F27" i="1"/>
  <c r="H27" i="1"/>
  <c r="J27" i="1"/>
  <c r="L27" i="1"/>
  <c r="N27" i="1"/>
  <c r="P27" i="1"/>
  <c r="R27" i="1"/>
  <c r="S27" i="1"/>
  <c r="T27" i="1"/>
  <c r="V27" i="1"/>
  <c r="W27" i="1"/>
  <c r="X27" i="1"/>
  <c r="Z27" i="1"/>
  <c r="AA27" i="1"/>
  <c r="AB27" i="1"/>
  <c r="AC27" i="1"/>
  <c r="B28" i="1"/>
  <c r="D28" i="1"/>
  <c r="F28" i="1"/>
  <c r="H28" i="1"/>
  <c r="J28" i="1"/>
  <c r="L28" i="1"/>
  <c r="N28" i="1"/>
  <c r="P28" i="1"/>
  <c r="R28" i="1"/>
  <c r="S28" i="1"/>
  <c r="T28" i="1"/>
  <c r="V28" i="1"/>
  <c r="W28" i="1"/>
  <c r="X28" i="1"/>
  <c r="Z28" i="1"/>
  <c r="AA28" i="1"/>
  <c r="AB28" i="1"/>
  <c r="AC28" i="1"/>
  <c r="B29" i="1"/>
  <c r="D29" i="1"/>
  <c r="F29" i="1"/>
  <c r="H29" i="1"/>
  <c r="J29" i="1"/>
  <c r="L29" i="1"/>
  <c r="N29" i="1"/>
  <c r="P29" i="1"/>
  <c r="R29" i="1"/>
  <c r="S29" i="1"/>
  <c r="T29" i="1"/>
  <c r="V29" i="1"/>
  <c r="W29" i="1"/>
  <c r="X29" i="1"/>
  <c r="Z29" i="1"/>
  <c r="AA29" i="1"/>
  <c r="AB29" i="1"/>
  <c r="AC29" i="1"/>
  <c r="B30" i="1"/>
  <c r="D30" i="1"/>
  <c r="F30" i="1"/>
  <c r="H30" i="1"/>
  <c r="J30" i="1"/>
  <c r="L30" i="1"/>
  <c r="N30" i="1"/>
  <c r="P30" i="1"/>
  <c r="R30" i="1"/>
  <c r="S30" i="1"/>
  <c r="T30" i="1"/>
  <c r="V30" i="1"/>
  <c r="W30" i="1"/>
  <c r="X30" i="1"/>
  <c r="Z30" i="1"/>
  <c r="AA30" i="1"/>
  <c r="AB30" i="1"/>
  <c r="AC30" i="1"/>
  <c r="B31" i="1"/>
  <c r="D31" i="1"/>
  <c r="F31" i="1"/>
  <c r="H31" i="1"/>
  <c r="J31" i="1"/>
  <c r="L31" i="1"/>
  <c r="N31" i="1"/>
  <c r="P31" i="1"/>
  <c r="R31" i="1"/>
  <c r="S31" i="1"/>
  <c r="T31" i="1"/>
  <c r="V31" i="1"/>
  <c r="W31" i="1"/>
  <c r="X31" i="1"/>
  <c r="Z31" i="1"/>
  <c r="AA31" i="1"/>
  <c r="AB31" i="1"/>
  <c r="AC31" i="1"/>
  <c r="B32" i="1"/>
  <c r="D32" i="1"/>
  <c r="F32" i="1"/>
  <c r="H32" i="1"/>
  <c r="J32" i="1"/>
  <c r="L32" i="1"/>
  <c r="N32" i="1"/>
  <c r="P32" i="1"/>
  <c r="R32" i="1"/>
  <c r="S32" i="1"/>
  <c r="T32" i="1"/>
  <c r="V32" i="1"/>
  <c r="W32" i="1"/>
  <c r="X32" i="1"/>
  <c r="Z32" i="1"/>
  <c r="AA32" i="1"/>
  <c r="AB32" i="1"/>
  <c r="AC32" i="1"/>
  <c r="B33" i="1"/>
  <c r="D33" i="1"/>
  <c r="F33" i="1"/>
  <c r="H33" i="1"/>
  <c r="J33" i="1"/>
  <c r="L33" i="1"/>
  <c r="N33" i="1"/>
  <c r="P33" i="1"/>
  <c r="R33" i="1"/>
  <c r="S33" i="1"/>
  <c r="T33" i="1"/>
  <c r="V33" i="1"/>
  <c r="W33" i="1"/>
  <c r="X33" i="1"/>
  <c r="Z33" i="1"/>
  <c r="AA33" i="1"/>
  <c r="AB33" i="1"/>
  <c r="AC33" i="1"/>
  <c r="B34" i="1"/>
  <c r="D34" i="1"/>
  <c r="F34" i="1"/>
  <c r="H34" i="1"/>
  <c r="J34" i="1"/>
  <c r="L34" i="1"/>
  <c r="N34" i="1"/>
  <c r="P34" i="1"/>
  <c r="R34" i="1"/>
  <c r="S34" i="1"/>
  <c r="T34" i="1"/>
  <c r="V34" i="1"/>
  <c r="W34" i="1"/>
  <c r="X34" i="1"/>
  <c r="Z34" i="1"/>
  <c r="AA34" i="1"/>
  <c r="AB34" i="1"/>
  <c r="AC34" i="1"/>
  <c r="B35" i="1"/>
  <c r="D35" i="1"/>
  <c r="F35" i="1"/>
  <c r="H35" i="1"/>
  <c r="J35" i="1"/>
  <c r="L35" i="1"/>
  <c r="N35" i="1"/>
  <c r="P35" i="1"/>
  <c r="R35" i="1"/>
  <c r="S35" i="1"/>
  <c r="T35" i="1"/>
  <c r="V35" i="1"/>
  <c r="W35" i="1"/>
  <c r="X35" i="1"/>
  <c r="Z35" i="1"/>
  <c r="AA35" i="1"/>
  <c r="AB35" i="1"/>
  <c r="AC35" i="1"/>
  <c r="B36" i="1"/>
  <c r="D36" i="1"/>
  <c r="F36" i="1"/>
  <c r="H36" i="1"/>
  <c r="J36" i="1"/>
  <c r="L36" i="1"/>
  <c r="N36" i="1"/>
  <c r="P36" i="1"/>
  <c r="R36" i="1"/>
  <c r="S36" i="1"/>
  <c r="T36" i="1"/>
  <c r="V36" i="1"/>
  <c r="W36" i="1"/>
  <c r="X36" i="1"/>
  <c r="Z36" i="1"/>
  <c r="AA36" i="1"/>
  <c r="AB36" i="1"/>
  <c r="AC36" i="1"/>
  <c r="B37" i="1"/>
  <c r="D37" i="1"/>
  <c r="F37" i="1"/>
  <c r="H37" i="1"/>
  <c r="J37" i="1"/>
  <c r="L37" i="1"/>
  <c r="N37" i="1"/>
  <c r="P37" i="1"/>
  <c r="R37" i="1"/>
  <c r="S37" i="1"/>
  <c r="T37" i="1"/>
  <c r="V37" i="1"/>
  <c r="W37" i="1"/>
  <c r="X37" i="1"/>
  <c r="Z37" i="1"/>
  <c r="AA37" i="1"/>
  <c r="AB37" i="1"/>
  <c r="AC37" i="1"/>
  <c r="B38" i="1"/>
  <c r="D38" i="1"/>
  <c r="F38" i="1"/>
  <c r="H38" i="1"/>
  <c r="J38" i="1"/>
  <c r="L38" i="1"/>
  <c r="N38" i="1"/>
  <c r="P38" i="1"/>
  <c r="R38" i="1"/>
  <c r="S38" i="1"/>
  <c r="T38" i="1"/>
  <c r="V38" i="1"/>
  <c r="W38" i="1"/>
  <c r="X38" i="1"/>
  <c r="Z38" i="1"/>
  <c r="AA38" i="1"/>
  <c r="AB38" i="1"/>
  <c r="AC38" i="1"/>
  <c r="B39" i="1"/>
  <c r="D39" i="1"/>
  <c r="F39" i="1"/>
  <c r="H39" i="1"/>
  <c r="J39" i="1"/>
  <c r="L39" i="1"/>
  <c r="N39" i="1"/>
  <c r="P39" i="1"/>
  <c r="R39" i="1"/>
  <c r="S39" i="1"/>
  <c r="T39" i="1"/>
  <c r="V39" i="1"/>
  <c r="W39" i="1"/>
  <c r="X39" i="1"/>
  <c r="Z39" i="1"/>
  <c r="AA39" i="1"/>
  <c r="AB39" i="1"/>
  <c r="AC39" i="1"/>
  <c r="B40" i="1"/>
  <c r="D40" i="1"/>
  <c r="F40" i="1"/>
  <c r="H40" i="1"/>
  <c r="J40" i="1"/>
  <c r="L40" i="1"/>
  <c r="N40" i="1"/>
  <c r="P40" i="1"/>
  <c r="R40" i="1"/>
  <c r="S40" i="1"/>
  <c r="T40" i="1"/>
  <c r="V40" i="1"/>
  <c r="W40" i="1"/>
  <c r="X40" i="1"/>
  <c r="Z40" i="1"/>
  <c r="AA40" i="1"/>
  <c r="AB40" i="1"/>
  <c r="AC40" i="1"/>
  <c r="B41" i="1"/>
  <c r="D41" i="1"/>
  <c r="F41" i="1"/>
  <c r="H41" i="1"/>
  <c r="J41" i="1"/>
  <c r="L41" i="1"/>
  <c r="N41" i="1"/>
  <c r="P41" i="1"/>
  <c r="R41" i="1"/>
  <c r="S41" i="1"/>
  <c r="T41" i="1"/>
  <c r="V41" i="1"/>
  <c r="W41" i="1"/>
  <c r="X41" i="1"/>
  <c r="Z41" i="1"/>
  <c r="AA41" i="1"/>
  <c r="AB41" i="1"/>
  <c r="AC41" i="1"/>
  <c r="B42" i="1"/>
  <c r="D42" i="1"/>
  <c r="F42" i="1"/>
  <c r="H42" i="1"/>
  <c r="J42" i="1"/>
  <c r="L42" i="1"/>
  <c r="N42" i="1"/>
  <c r="P42" i="1"/>
  <c r="R42" i="1"/>
  <c r="S42" i="1"/>
  <c r="T42" i="1"/>
  <c r="V42" i="1"/>
  <c r="W42" i="1"/>
  <c r="X42" i="1"/>
  <c r="Z42" i="1"/>
  <c r="AA42" i="1"/>
  <c r="AB42" i="1"/>
  <c r="AC42" i="1"/>
  <c r="B43" i="1"/>
  <c r="D43" i="1"/>
  <c r="F43" i="1"/>
  <c r="H43" i="1"/>
  <c r="J43" i="1"/>
  <c r="L43" i="1"/>
  <c r="N43" i="1"/>
  <c r="P43" i="1"/>
  <c r="R43" i="1"/>
  <c r="S43" i="1"/>
  <c r="T43" i="1"/>
  <c r="V43" i="1"/>
  <c r="W43" i="1"/>
  <c r="X43" i="1"/>
  <c r="Z43" i="1"/>
  <c r="AA43" i="1"/>
  <c r="AB43" i="1"/>
  <c r="AC43" i="1"/>
  <c r="B44" i="1"/>
  <c r="D44" i="1"/>
  <c r="F44" i="1"/>
  <c r="H44" i="1"/>
  <c r="J44" i="1"/>
  <c r="L44" i="1"/>
  <c r="N44" i="1"/>
  <c r="P44" i="1"/>
  <c r="R44" i="1"/>
  <c r="S44" i="1"/>
  <c r="T44" i="1"/>
  <c r="V44" i="1"/>
  <c r="W44" i="1"/>
  <c r="X44" i="1"/>
  <c r="Z44" i="1"/>
  <c r="AA44" i="1"/>
  <c r="AB44" i="1"/>
  <c r="AC44" i="1"/>
  <c r="B45" i="1"/>
  <c r="D45" i="1"/>
  <c r="F45" i="1"/>
  <c r="H45" i="1"/>
  <c r="J45" i="1"/>
  <c r="L45" i="1"/>
  <c r="N45" i="1"/>
  <c r="P45" i="1"/>
  <c r="R45" i="1"/>
  <c r="S45" i="1"/>
  <c r="T45" i="1"/>
  <c r="V45" i="1"/>
  <c r="W45" i="1"/>
  <c r="X45" i="1"/>
  <c r="Z45" i="1"/>
  <c r="AA45" i="1"/>
  <c r="AB45" i="1"/>
  <c r="AC45" i="1"/>
  <c r="B46" i="1"/>
  <c r="D46" i="1"/>
  <c r="F46" i="1"/>
  <c r="H46" i="1"/>
  <c r="J46" i="1"/>
  <c r="L46" i="1"/>
  <c r="N46" i="1"/>
  <c r="P46" i="1"/>
  <c r="R46" i="1"/>
  <c r="S46" i="1"/>
  <c r="T46" i="1"/>
  <c r="V46" i="1"/>
  <c r="W46" i="1"/>
  <c r="X46" i="1"/>
  <c r="Z46" i="1"/>
  <c r="AA46" i="1"/>
  <c r="AB46" i="1"/>
  <c r="AC46" i="1"/>
  <c r="B47" i="1"/>
  <c r="D47" i="1"/>
  <c r="F47" i="1"/>
  <c r="H47" i="1"/>
  <c r="J47" i="1"/>
  <c r="L47" i="1"/>
  <c r="N47" i="1"/>
  <c r="P47" i="1"/>
  <c r="R47" i="1"/>
  <c r="S47" i="1"/>
  <c r="T47" i="1"/>
  <c r="V47" i="1"/>
  <c r="W47" i="1"/>
  <c r="X47" i="1"/>
  <c r="Z47" i="1"/>
  <c r="AA47" i="1"/>
  <c r="AB47" i="1"/>
  <c r="AC47" i="1"/>
  <c r="B48" i="1"/>
  <c r="D48" i="1"/>
  <c r="F48" i="1"/>
  <c r="H48" i="1"/>
  <c r="J48" i="1"/>
  <c r="L48" i="1"/>
  <c r="N48" i="1"/>
  <c r="P48" i="1"/>
  <c r="R48" i="1"/>
  <c r="S48" i="1"/>
  <c r="T48" i="1"/>
  <c r="V48" i="1"/>
  <c r="W48" i="1"/>
  <c r="X48" i="1"/>
  <c r="Z48" i="1"/>
  <c r="AA48" i="1"/>
  <c r="AB48" i="1"/>
  <c r="AC48" i="1"/>
  <c r="B49" i="1"/>
  <c r="D49" i="1"/>
  <c r="F49" i="1"/>
  <c r="H49" i="1"/>
  <c r="J49" i="1"/>
  <c r="L49" i="1"/>
  <c r="N49" i="1"/>
  <c r="P49" i="1"/>
  <c r="R49" i="1"/>
  <c r="S49" i="1"/>
  <c r="T49" i="1"/>
  <c r="V49" i="1"/>
  <c r="W49" i="1"/>
  <c r="X49" i="1"/>
  <c r="Z49" i="1"/>
  <c r="AA49" i="1"/>
  <c r="AB49" i="1"/>
  <c r="AC49" i="1"/>
  <c r="B50" i="1"/>
  <c r="D50" i="1"/>
  <c r="F50" i="1"/>
  <c r="H50" i="1"/>
  <c r="J50" i="1"/>
  <c r="L50" i="1"/>
  <c r="N50" i="1"/>
  <c r="P50" i="1"/>
  <c r="R50" i="1"/>
  <c r="S50" i="1"/>
  <c r="T50" i="1"/>
  <c r="V50" i="1"/>
  <c r="W50" i="1"/>
  <c r="X50" i="1"/>
  <c r="Z50" i="1"/>
  <c r="AA50" i="1"/>
  <c r="AB50" i="1"/>
  <c r="AC50" i="1"/>
  <c r="B51" i="1"/>
  <c r="D51" i="1"/>
  <c r="F51" i="1"/>
  <c r="H51" i="1"/>
  <c r="J51" i="1"/>
  <c r="L51" i="1"/>
  <c r="N51" i="1"/>
  <c r="P51" i="1"/>
  <c r="R51" i="1"/>
  <c r="S51" i="1"/>
  <c r="T51" i="1"/>
  <c r="V51" i="1"/>
  <c r="W51" i="1"/>
  <c r="X51" i="1"/>
  <c r="Z51" i="1"/>
  <c r="AA51" i="1"/>
  <c r="AB51" i="1"/>
  <c r="AC51" i="1"/>
  <c r="B52" i="1"/>
  <c r="D52" i="1"/>
  <c r="F52" i="1"/>
  <c r="H52" i="1"/>
  <c r="J52" i="1"/>
  <c r="L52" i="1"/>
  <c r="N52" i="1"/>
  <c r="P52" i="1"/>
  <c r="R52" i="1"/>
  <c r="S52" i="1"/>
  <c r="T52" i="1"/>
  <c r="V52" i="1"/>
  <c r="W52" i="1"/>
  <c r="X52" i="1"/>
  <c r="Z52" i="1"/>
  <c r="AA52" i="1"/>
  <c r="AB52" i="1"/>
  <c r="AC52" i="1"/>
  <c r="B53" i="1"/>
  <c r="D53" i="1"/>
  <c r="F53" i="1"/>
  <c r="H53" i="1"/>
  <c r="J53" i="1"/>
  <c r="L53" i="1"/>
  <c r="N53" i="1"/>
  <c r="P53" i="1"/>
  <c r="R53" i="1"/>
  <c r="S53" i="1"/>
  <c r="T53" i="1"/>
  <c r="V53" i="1"/>
  <c r="W53" i="1"/>
  <c r="X53" i="1"/>
  <c r="Z53" i="1"/>
  <c r="AA53" i="1"/>
  <c r="AB53" i="1"/>
  <c r="AC53" i="1"/>
  <c r="B54" i="1"/>
  <c r="D54" i="1"/>
  <c r="F54" i="1"/>
  <c r="H54" i="1"/>
  <c r="J54" i="1"/>
  <c r="L54" i="1"/>
  <c r="N54" i="1"/>
  <c r="P54" i="1"/>
  <c r="R54" i="1"/>
  <c r="S54" i="1"/>
  <c r="T54" i="1"/>
  <c r="V54" i="1"/>
  <c r="W54" i="1"/>
  <c r="X54" i="1"/>
  <c r="Z54" i="1"/>
  <c r="AA54" i="1"/>
  <c r="AB54" i="1"/>
  <c r="AC54" i="1"/>
  <c r="B55" i="1"/>
  <c r="D55" i="1"/>
  <c r="F55" i="1"/>
  <c r="H55" i="1"/>
  <c r="J55" i="1"/>
  <c r="L55" i="1"/>
  <c r="N55" i="1"/>
  <c r="P55" i="1"/>
  <c r="R55" i="1"/>
  <c r="S55" i="1"/>
  <c r="T55" i="1"/>
  <c r="V55" i="1"/>
  <c r="W55" i="1"/>
  <c r="X55" i="1"/>
  <c r="Z55" i="1"/>
  <c r="AA55" i="1"/>
  <c r="AB55" i="1"/>
  <c r="AC55" i="1"/>
  <c r="B56" i="1"/>
  <c r="D56" i="1"/>
  <c r="F56" i="1"/>
  <c r="H56" i="1"/>
  <c r="J56" i="1"/>
  <c r="L56" i="1"/>
  <c r="N56" i="1"/>
  <c r="P56" i="1"/>
  <c r="R56" i="1"/>
  <c r="S56" i="1"/>
  <c r="T56" i="1"/>
  <c r="V56" i="1"/>
  <c r="W56" i="1"/>
  <c r="X56" i="1"/>
  <c r="Z56" i="1"/>
  <c r="AA56" i="1"/>
  <c r="AB56" i="1"/>
  <c r="AC56" i="1"/>
  <c r="B57" i="1"/>
  <c r="D57" i="1"/>
  <c r="F57" i="1"/>
  <c r="H57" i="1"/>
  <c r="J57" i="1"/>
  <c r="L57" i="1"/>
  <c r="N57" i="1"/>
  <c r="P57" i="1"/>
  <c r="R57" i="1"/>
  <c r="S57" i="1"/>
  <c r="T57" i="1"/>
  <c r="V57" i="1"/>
  <c r="W57" i="1"/>
  <c r="X57" i="1"/>
  <c r="Z57" i="1"/>
  <c r="AA57" i="1"/>
  <c r="AB57" i="1"/>
  <c r="AC57" i="1"/>
  <c r="B58" i="1"/>
  <c r="D58" i="1"/>
  <c r="F58" i="1"/>
  <c r="H58" i="1"/>
  <c r="J58" i="1"/>
  <c r="L58" i="1"/>
  <c r="N58" i="1"/>
  <c r="P58" i="1"/>
  <c r="R58" i="1"/>
  <c r="S58" i="1"/>
  <c r="T58" i="1"/>
  <c r="V58" i="1"/>
  <c r="W58" i="1"/>
  <c r="X58" i="1"/>
  <c r="Z58" i="1"/>
  <c r="AA58" i="1"/>
  <c r="AB58" i="1"/>
  <c r="AC58" i="1"/>
  <c r="B59" i="1"/>
  <c r="D59" i="1"/>
  <c r="F59" i="1"/>
  <c r="H59" i="1"/>
  <c r="J59" i="1"/>
  <c r="L59" i="1"/>
  <c r="N59" i="1"/>
  <c r="P59" i="1"/>
  <c r="R59" i="1"/>
  <c r="S59" i="1"/>
  <c r="T59" i="1"/>
  <c r="V59" i="1"/>
  <c r="W59" i="1"/>
  <c r="X59" i="1"/>
  <c r="Z59" i="1"/>
  <c r="AA59" i="1"/>
  <c r="AB59" i="1"/>
  <c r="AC59" i="1"/>
  <c r="B60" i="1"/>
  <c r="D60" i="1"/>
  <c r="F60" i="1"/>
  <c r="H60" i="1"/>
  <c r="J60" i="1"/>
  <c r="L60" i="1"/>
  <c r="N60" i="1"/>
  <c r="P60" i="1"/>
  <c r="R60" i="1"/>
  <c r="S60" i="1"/>
  <c r="T60" i="1"/>
  <c r="V60" i="1"/>
  <c r="W60" i="1"/>
  <c r="X60" i="1"/>
  <c r="Z60" i="1"/>
  <c r="AA60" i="1"/>
  <c r="AB60" i="1"/>
  <c r="AC60" i="1"/>
  <c r="B61" i="1"/>
  <c r="D61" i="1"/>
  <c r="F61" i="1"/>
  <c r="H61" i="1"/>
  <c r="J61" i="1"/>
  <c r="L61" i="1"/>
  <c r="N61" i="1"/>
  <c r="P61" i="1"/>
  <c r="R61" i="1"/>
  <c r="S61" i="1"/>
  <c r="T61" i="1"/>
  <c r="V61" i="1"/>
  <c r="W61" i="1"/>
  <c r="X61" i="1"/>
  <c r="Z61" i="1"/>
  <c r="AA61" i="1"/>
  <c r="AB61" i="1"/>
  <c r="AC61" i="1"/>
  <c r="B62" i="1"/>
  <c r="D62" i="1"/>
  <c r="F62" i="1"/>
  <c r="H62" i="1"/>
  <c r="J62" i="1"/>
  <c r="L62" i="1"/>
  <c r="N62" i="1"/>
  <c r="P62" i="1"/>
  <c r="R62" i="1"/>
  <c r="S62" i="1"/>
  <c r="T62" i="1"/>
  <c r="V62" i="1"/>
  <c r="W62" i="1"/>
  <c r="X62" i="1"/>
  <c r="Z62" i="1"/>
  <c r="AA62" i="1"/>
  <c r="AB62" i="1"/>
  <c r="AC62" i="1"/>
  <c r="B63" i="1"/>
  <c r="D63" i="1"/>
  <c r="F63" i="1"/>
  <c r="H63" i="1"/>
  <c r="J63" i="1"/>
  <c r="L63" i="1"/>
  <c r="N63" i="1"/>
  <c r="P63" i="1"/>
  <c r="R63" i="1"/>
  <c r="S63" i="1"/>
  <c r="T63" i="1"/>
  <c r="V63" i="1"/>
  <c r="W63" i="1"/>
  <c r="X63" i="1"/>
  <c r="Z63" i="1"/>
  <c r="AA63" i="1"/>
  <c r="AB63" i="1"/>
  <c r="AC63" i="1"/>
  <c r="B64" i="1"/>
  <c r="D64" i="1"/>
  <c r="F64" i="1"/>
  <c r="H64" i="1"/>
  <c r="J64" i="1"/>
  <c r="L64" i="1"/>
  <c r="N64" i="1"/>
  <c r="P64" i="1"/>
  <c r="R64" i="1"/>
  <c r="S64" i="1"/>
  <c r="T64" i="1"/>
  <c r="V64" i="1"/>
  <c r="W64" i="1"/>
  <c r="X64" i="1"/>
  <c r="Z64" i="1"/>
  <c r="AA64" i="1"/>
  <c r="AB64" i="1"/>
  <c r="AC64" i="1"/>
  <c r="B65" i="1"/>
  <c r="D65" i="1"/>
  <c r="F65" i="1"/>
  <c r="H65" i="1"/>
  <c r="J65" i="1"/>
  <c r="L65" i="1"/>
  <c r="N65" i="1"/>
  <c r="P65" i="1"/>
  <c r="R65" i="1"/>
  <c r="S65" i="1"/>
  <c r="T65" i="1"/>
  <c r="V65" i="1"/>
  <c r="W65" i="1"/>
  <c r="X65" i="1"/>
  <c r="Z65" i="1"/>
  <c r="AA65" i="1"/>
  <c r="AB65" i="1"/>
  <c r="AC65" i="1"/>
  <c r="B66" i="1"/>
  <c r="D66" i="1"/>
  <c r="F66" i="1"/>
  <c r="H66" i="1"/>
  <c r="J66" i="1"/>
  <c r="L66" i="1"/>
  <c r="N66" i="1"/>
  <c r="P66" i="1"/>
  <c r="R66" i="1"/>
  <c r="S66" i="1"/>
  <c r="T66" i="1"/>
  <c r="V66" i="1"/>
  <c r="W66" i="1"/>
  <c r="X66" i="1"/>
  <c r="Z66" i="1"/>
  <c r="AA66" i="1"/>
  <c r="AB66" i="1"/>
  <c r="AC66" i="1"/>
  <c r="B67" i="1"/>
  <c r="D67" i="1"/>
  <c r="F67" i="1"/>
  <c r="H67" i="1"/>
  <c r="J67" i="1"/>
  <c r="L67" i="1"/>
  <c r="N67" i="1"/>
  <c r="P67" i="1"/>
  <c r="R67" i="1"/>
  <c r="S67" i="1"/>
  <c r="T67" i="1"/>
  <c r="V67" i="1"/>
  <c r="W67" i="1"/>
  <c r="X67" i="1"/>
  <c r="Z67" i="1"/>
  <c r="AA67" i="1"/>
  <c r="AB67" i="1"/>
  <c r="AC67" i="1"/>
  <c r="B68" i="1"/>
  <c r="D68" i="1"/>
  <c r="F68" i="1"/>
  <c r="H68" i="1"/>
  <c r="J68" i="1"/>
  <c r="L68" i="1"/>
  <c r="N68" i="1"/>
  <c r="P68" i="1"/>
  <c r="R68" i="1"/>
  <c r="S68" i="1"/>
  <c r="T68" i="1"/>
  <c r="V68" i="1"/>
  <c r="W68" i="1"/>
  <c r="X68" i="1"/>
  <c r="Z68" i="1"/>
  <c r="AA68" i="1"/>
  <c r="AB68" i="1"/>
  <c r="AC68" i="1"/>
  <c r="B69" i="1"/>
  <c r="D69" i="1"/>
  <c r="F69" i="1"/>
  <c r="H69" i="1"/>
  <c r="J69" i="1"/>
  <c r="L69" i="1"/>
  <c r="N69" i="1"/>
  <c r="P69" i="1"/>
  <c r="R69" i="1"/>
  <c r="S69" i="1"/>
  <c r="T69" i="1"/>
  <c r="V69" i="1"/>
  <c r="W69" i="1"/>
  <c r="X69" i="1"/>
  <c r="Z69" i="1"/>
  <c r="AA69" i="1"/>
  <c r="AB69" i="1"/>
  <c r="AC69" i="1"/>
  <c r="B70" i="1"/>
  <c r="D70" i="1"/>
  <c r="F70" i="1"/>
  <c r="H70" i="1"/>
  <c r="J70" i="1"/>
  <c r="L70" i="1"/>
  <c r="N70" i="1"/>
  <c r="P70" i="1"/>
  <c r="R70" i="1"/>
  <c r="S70" i="1"/>
  <c r="T70" i="1"/>
  <c r="V70" i="1"/>
  <c r="W70" i="1"/>
  <c r="X70" i="1"/>
  <c r="Z70" i="1"/>
  <c r="AA70" i="1"/>
  <c r="AB70" i="1"/>
  <c r="AC70" i="1"/>
  <c r="B71" i="1"/>
  <c r="D71" i="1"/>
  <c r="F71" i="1"/>
  <c r="H71" i="1"/>
  <c r="J71" i="1"/>
  <c r="L71" i="1"/>
  <c r="N71" i="1"/>
  <c r="P71" i="1"/>
  <c r="R71" i="1"/>
  <c r="S71" i="1"/>
  <c r="T71" i="1"/>
  <c r="V71" i="1"/>
  <c r="W71" i="1"/>
  <c r="X71" i="1"/>
  <c r="Z71" i="1"/>
  <c r="AA71" i="1"/>
  <c r="AB71" i="1"/>
  <c r="AC71" i="1"/>
  <c r="B72" i="1"/>
  <c r="D72" i="1"/>
  <c r="F72" i="1"/>
  <c r="H72" i="1"/>
  <c r="J72" i="1"/>
  <c r="L72" i="1"/>
  <c r="N72" i="1"/>
  <c r="P72" i="1"/>
  <c r="R72" i="1"/>
  <c r="S72" i="1"/>
  <c r="T72" i="1"/>
  <c r="V72" i="1"/>
  <c r="W72" i="1"/>
  <c r="X72" i="1"/>
  <c r="Z72" i="1"/>
  <c r="AA72" i="1"/>
  <c r="AB72" i="1"/>
  <c r="AC72" i="1"/>
  <c r="B73" i="1"/>
  <c r="D73" i="1"/>
  <c r="F73" i="1"/>
  <c r="H73" i="1"/>
  <c r="J73" i="1"/>
  <c r="L73" i="1"/>
  <c r="N73" i="1"/>
  <c r="P73" i="1"/>
  <c r="R73" i="1"/>
  <c r="S73" i="1"/>
  <c r="T73" i="1"/>
  <c r="V73" i="1"/>
  <c r="W73" i="1"/>
  <c r="X73" i="1"/>
  <c r="Z73" i="1"/>
  <c r="AA73" i="1"/>
  <c r="AB73" i="1"/>
  <c r="AC73" i="1"/>
  <c r="B74" i="1"/>
  <c r="D74" i="1"/>
  <c r="F74" i="1"/>
  <c r="H74" i="1"/>
  <c r="J74" i="1"/>
  <c r="L74" i="1"/>
  <c r="N74" i="1"/>
  <c r="P74" i="1"/>
  <c r="R74" i="1"/>
  <c r="S74" i="1"/>
  <c r="T74" i="1"/>
  <c r="V74" i="1"/>
  <c r="W74" i="1"/>
  <c r="X74" i="1"/>
  <c r="Z74" i="1"/>
  <c r="AA74" i="1"/>
  <c r="AB74" i="1"/>
  <c r="AC74" i="1"/>
  <c r="B75" i="1"/>
  <c r="D75" i="1"/>
  <c r="F75" i="1"/>
  <c r="H75" i="1"/>
  <c r="J75" i="1"/>
  <c r="L75" i="1"/>
  <c r="N75" i="1"/>
  <c r="P75" i="1"/>
  <c r="R75" i="1"/>
  <c r="S75" i="1"/>
  <c r="T75" i="1"/>
  <c r="V75" i="1"/>
  <c r="W75" i="1"/>
  <c r="X75" i="1"/>
  <c r="Z75" i="1"/>
  <c r="AA75" i="1"/>
  <c r="AB75" i="1"/>
  <c r="AC75" i="1"/>
  <c r="B76" i="1"/>
  <c r="D76" i="1"/>
  <c r="F76" i="1"/>
  <c r="H76" i="1"/>
  <c r="J76" i="1"/>
  <c r="L76" i="1"/>
  <c r="N76" i="1"/>
  <c r="P76" i="1"/>
  <c r="R76" i="1"/>
  <c r="S76" i="1"/>
  <c r="T76" i="1"/>
  <c r="V76" i="1"/>
  <c r="W76" i="1"/>
  <c r="X76" i="1"/>
  <c r="Z76" i="1"/>
  <c r="AA76" i="1"/>
  <c r="AB76" i="1"/>
  <c r="AC76" i="1"/>
  <c r="B77" i="1"/>
  <c r="D77" i="1"/>
  <c r="F77" i="1"/>
  <c r="H77" i="1"/>
  <c r="J77" i="1"/>
  <c r="L77" i="1"/>
  <c r="N77" i="1"/>
  <c r="P77" i="1"/>
  <c r="R77" i="1"/>
  <c r="S77" i="1"/>
  <c r="T77" i="1"/>
  <c r="V77" i="1"/>
  <c r="W77" i="1"/>
  <c r="X77" i="1"/>
  <c r="Z77" i="1"/>
  <c r="AA77" i="1"/>
  <c r="AB77" i="1"/>
  <c r="AC77" i="1"/>
  <c r="B78" i="1"/>
  <c r="D78" i="1"/>
  <c r="F78" i="1"/>
  <c r="H78" i="1"/>
  <c r="J78" i="1"/>
  <c r="L78" i="1"/>
  <c r="N78" i="1"/>
  <c r="P78" i="1"/>
  <c r="R78" i="1"/>
  <c r="S78" i="1"/>
  <c r="T78" i="1"/>
  <c r="V78" i="1"/>
  <c r="W78" i="1"/>
  <c r="X78" i="1"/>
  <c r="Z78" i="1"/>
  <c r="AA78" i="1"/>
  <c r="AB78" i="1"/>
  <c r="AC78" i="1"/>
  <c r="B79" i="1"/>
  <c r="D79" i="1"/>
  <c r="F79" i="1"/>
  <c r="H79" i="1"/>
  <c r="J79" i="1"/>
  <c r="L79" i="1"/>
  <c r="N79" i="1"/>
  <c r="P79" i="1"/>
  <c r="R79" i="1"/>
  <c r="S79" i="1"/>
  <c r="T79" i="1"/>
  <c r="V79" i="1"/>
  <c r="W79" i="1"/>
  <c r="X79" i="1"/>
  <c r="Z79" i="1"/>
  <c r="AA79" i="1"/>
  <c r="AB79" i="1"/>
  <c r="AC79" i="1"/>
  <c r="B80" i="1"/>
  <c r="D80" i="1"/>
  <c r="F80" i="1"/>
  <c r="H80" i="1"/>
  <c r="J80" i="1"/>
  <c r="L80" i="1"/>
  <c r="N80" i="1"/>
  <c r="P80" i="1"/>
  <c r="R80" i="1"/>
  <c r="S80" i="1"/>
  <c r="T80" i="1"/>
  <c r="V80" i="1"/>
  <c r="W80" i="1"/>
  <c r="X80" i="1"/>
  <c r="Z80" i="1"/>
  <c r="AA80" i="1"/>
  <c r="AB80" i="1"/>
  <c r="AC80" i="1"/>
  <c r="B81" i="1"/>
  <c r="D81" i="1"/>
  <c r="F81" i="1"/>
  <c r="H81" i="1"/>
  <c r="J81" i="1"/>
  <c r="L81" i="1"/>
  <c r="N81" i="1"/>
  <c r="P81" i="1"/>
  <c r="R81" i="1"/>
  <c r="S81" i="1"/>
  <c r="T81" i="1"/>
  <c r="V81" i="1"/>
  <c r="W81" i="1"/>
  <c r="X81" i="1"/>
  <c r="Z81" i="1"/>
  <c r="AA81" i="1"/>
  <c r="AB81" i="1"/>
  <c r="AC81" i="1"/>
  <c r="B82" i="1"/>
  <c r="D82" i="1"/>
  <c r="F82" i="1"/>
  <c r="H82" i="1"/>
  <c r="J82" i="1"/>
  <c r="L82" i="1"/>
  <c r="N82" i="1"/>
  <c r="P82" i="1"/>
  <c r="R82" i="1"/>
  <c r="S82" i="1"/>
  <c r="T82" i="1"/>
  <c r="V82" i="1"/>
  <c r="W82" i="1"/>
  <c r="X82" i="1"/>
  <c r="Z82" i="1"/>
  <c r="AA82" i="1"/>
  <c r="AB82" i="1"/>
  <c r="AC82" i="1"/>
  <c r="B83" i="1"/>
  <c r="D83" i="1"/>
  <c r="F83" i="1"/>
  <c r="H83" i="1"/>
  <c r="J83" i="1"/>
  <c r="L83" i="1"/>
  <c r="N83" i="1"/>
  <c r="P83" i="1"/>
  <c r="R83" i="1"/>
  <c r="S83" i="1"/>
  <c r="T83" i="1"/>
  <c r="V83" i="1"/>
  <c r="W83" i="1"/>
  <c r="X83" i="1"/>
  <c r="Z83" i="1"/>
  <c r="AA83" i="1"/>
  <c r="AB83" i="1"/>
  <c r="AC83" i="1"/>
  <c r="B84" i="1"/>
  <c r="D84" i="1"/>
  <c r="F84" i="1"/>
  <c r="H84" i="1"/>
  <c r="J84" i="1"/>
  <c r="L84" i="1"/>
  <c r="N84" i="1"/>
  <c r="P84" i="1"/>
  <c r="R84" i="1"/>
  <c r="S84" i="1"/>
  <c r="T84" i="1"/>
  <c r="V84" i="1"/>
  <c r="W84" i="1"/>
  <c r="X84" i="1"/>
  <c r="Z84" i="1"/>
  <c r="AA84" i="1"/>
  <c r="AB84" i="1"/>
  <c r="AC84" i="1"/>
  <c r="B85" i="1"/>
  <c r="D85" i="1"/>
  <c r="F85" i="1"/>
  <c r="H85" i="1"/>
  <c r="J85" i="1"/>
  <c r="L85" i="1"/>
  <c r="N85" i="1"/>
  <c r="P85" i="1"/>
  <c r="R85" i="1"/>
  <c r="S85" i="1"/>
  <c r="T85" i="1"/>
  <c r="V85" i="1"/>
  <c r="W85" i="1"/>
  <c r="X85" i="1"/>
  <c r="Z85" i="1"/>
  <c r="AA85" i="1"/>
  <c r="AB85" i="1"/>
  <c r="AC85" i="1"/>
  <c r="B86" i="1"/>
  <c r="D86" i="1"/>
  <c r="F86" i="1"/>
  <c r="H86" i="1"/>
  <c r="J86" i="1"/>
  <c r="L86" i="1"/>
  <c r="N86" i="1"/>
  <c r="P86" i="1"/>
  <c r="R86" i="1"/>
  <c r="S86" i="1"/>
  <c r="T86" i="1"/>
  <c r="V86" i="1"/>
  <c r="W86" i="1"/>
  <c r="X86" i="1"/>
  <c r="Z86" i="1"/>
  <c r="AA86" i="1"/>
  <c r="AB86" i="1"/>
  <c r="AC86" i="1"/>
  <c r="B87" i="1"/>
  <c r="D87" i="1"/>
  <c r="F87" i="1"/>
  <c r="H87" i="1"/>
  <c r="J87" i="1"/>
  <c r="L87" i="1"/>
  <c r="N87" i="1"/>
  <c r="P87" i="1"/>
  <c r="R87" i="1"/>
  <c r="S87" i="1"/>
  <c r="T87" i="1"/>
  <c r="V87" i="1"/>
  <c r="W87" i="1"/>
  <c r="X87" i="1"/>
  <c r="Z87" i="1"/>
  <c r="AA87" i="1"/>
  <c r="AB87" i="1"/>
  <c r="AC87" i="1"/>
  <c r="B88" i="1"/>
  <c r="D88" i="1"/>
  <c r="F88" i="1"/>
  <c r="H88" i="1"/>
  <c r="J88" i="1"/>
  <c r="L88" i="1"/>
  <c r="N88" i="1"/>
  <c r="P88" i="1"/>
  <c r="R88" i="1"/>
  <c r="S88" i="1"/>
  <c r="T88" i="1"/>
  <c r="V88" i="1"/>
  <c r="W88" i="1"/>
  <c r="X88" i="1"/>
  <c r="Z88" i="1"/>
  <c r="AA88" i="1"/>
  <c r="AB88" i="1"/>
  <c r="AC88" i="1"/>
  <c r="B89" i="1"/>
  <c r="D89" i="1"/>
  <c r="F89" i="1"/>
  <c r="H89" i="1"/>
  <c r="J89" i="1"/>
  <c r="L89" i="1"/>
  <c r="N89" i="1"/>
  <c r="P89" i="1"/>
  <c r="R89" i="1"/>
  <c r="S89" i="1"/>
  <c r="T89" i="1"/>
  <c r="V89" i="1"/>
  <c r="W89" i="1"/>
  <c r="X89" i="1"/>
  <c r="Z89" i="1"/>
  <c r="AA89" i="1"/>
  <c r="AB89" i="1"/>
  <c r="AC89" i="1"/>
  <c r="B90" i="1"/>
  <c r="D90" i="1"/>
  <c r="F90" i="1"/>
  <c r="H90" i="1"/>
  <c r="J90" i="1"/>
  <c r="L90" i="1"/>
  <c r="N90" i="1"/>
  <c r="P90" i="1"/>
  <c r="R90" i="1"/>
  <c r="S90" i="1"/>
  <c r="T90" i="1"/>
  <c r="V90" i="1"/>
  <c r="W90" i="1"/>
  <c r="X90" i="1"/>
  <c r="Z90" i="1"/>
  <c r="AA90" i="1"/>
  <c r="AB90" i="1"/>
  <c r="AC90" i="1"/>
  <c r="B91" i="1"/>
  <c r="D91" i="1"/>
  <c r="F91" i="1"/>
  <c r="H91" i="1"/>
  <c r="J91" i="1"/>
  <c r="L91" i="1"/>
  <c r="N91" i="1"/>
  <c r="P91" i="1"/>
  <c r="R91" i="1"/>
  <c r="S91" i="1"/>
  <c r="T91" i="1"/>
  <c r="V91" i="1"/>
  <c r="W91" i="1"/>
  <c r="X91" i="1"/>
  <c r="Z91" i="1"/>
  <c r="AA91" i="1"/>
  <c r="AB91" i="1"/>
  <c r="AC91" i="1"/>
  <c r="B92" i="1"/>
  <c r="D92" i="1"/>
  <c r="F92" i="1"/>
  <c r="H92" i="1"/>
  <c r="J92" i="1"/>
  <c r="L92" i="1"/>
  <c r="N92" i="1"/>
  <c r="P92" i="1"/>
  <c r="R92" i="1"/>
  <c r="S92" i="1"/>
  <c r="T92" i="1"/>
  <c r="V92" i="1"/>
  <c r="W92" i="1"/>
  <c r="X92" i="1"/>
  <c r="Z92" i="1"/>
  <c r="AA92" i="1"/>
  <c r="AB92" i="1"/>
  <c r="AC92" i="1"/>
  <c r="B93" i="1"/>
  <c r="D93" i="1"/>
  <c r="F93" i="1"/>
  <c r="H93" i="1"/>
  <c r="J93" i="1"/>
  <c r="L93" i="1"/>
  <c r="N93" i="1"/>
  <c r="P93" i="1"/>
  <c r="R93" i="1"/>
  <c r="S93" i="1"/>
  <c r="T93" i="1"/>
  <c r="V93" i="1"/>
  <c r="W93" i="1"/>
  <c r="X93" i="1"/>
  <c r="Z93" i="1"/>
  <c r="AA93" i="1"/>
  <c r="AB93" i="1"/>
  <c r="AC93" i="1"/>
  <c r="B94" i="1"/>
  <c r="D94" i="1"/>
  <c r="F94" i="1"/>
  <c r="H94" i="1"/>
  <c r="J94" i="1"/>
  <c r="L94" i="1"/>
  <c r="N94" i="1"/>
  <c r="P94" i="1"/>
  <c r="R94" i="1"/>
  <c r="S94" i="1"/>
  <c r="T94" i="1"/>
  <c r="V94" i="1"/>
  <c r="W94" i="1"/>
  <c r="X94" i="1"/>
  <c r="Z94" i="1"/>
  <c r="AA94" i="1"/>
  <c r="AB94" i="1"/>
  <c r="AC94" i="1"/>
  <c r="B95" i="1"/>
  <c r="D95" i="1"/>
  <c r="F95" i="1"/>
  <c r="H95" i="1"/>
  <c r="J95" i="1"/>
  <c r="L95" i="1"/>
  <c r="N95" i="1"/>
  <c r="P95" i="1"/>
  <c r="R95" i="1"/>
  <c r="S95" i="1"/>
  <c r="T95" i="1"/>
  <c r="V95" i="1"/>
  <c r="W95" i="1"/>
  <c r="X95" i="1"/>
  <c r="Z95" i="1"/>
  <c r="AA95" i="1"/>
  <c r="AB95" i="1"/>
  <c r="AC95" i="1"/>
  <c r="B96" i="1"/>
  <c r="D96" i="1"/>
  <c r="F96" i="1"/>
  <c r="H96" i="1"/>
  <c r="J96" i="1"/>
  <c r="L96" i="1"/>
  <c r="N96" i="1"/>
  <c r="P96" i="1"/>
  <c r="R96" i="1"/>
  <c r="S96" i="1"/>
  <c r="T96" i="1"/>
  <c r="V96" i="1"/>
  <c r="W96" i="1"/>
  <c r="X96" i="1"/>
  <c r="Z96" i="1"/>
  <c r="AA96" i="1"/>
  <c r="AB96" i="1"/>
  <c r="AC96" i="1"/>
  <c r="B97" i="1"/>
  <c r="D97" i="1"/>
  <c r="F97" i="1"/>
  <c r="H97" i="1"/>
  <c r="J97" i="1"/>
  <c r="L97" i="1"/>
  <c r="N97" i="1"/>
  <c r="P97" i="1"/>
  <c r="R97" i="1"/>
  <c r="S97" i="1"/>
  <c r="T97" i="1"/>
  <c r="V97" i="1"/>
  <c r="W97" i="1"/>
  <c r="X97" i="1"/>
  <c r="Z97" i="1"/>
  <c r="AA97" i="1"/>
  <c r="AB97" i="1"/>
  <c r="AC97" i="1"/>
  <c r="B98" i="1"/>
  <c r="D98" i="1"/>
  <c r="F98" i="1"/>
  <c r="H98" i="1"/>
  <c r="J98" i="1"/>
  <c r="L98" i="1"/>
  <c r="N98" i="1"/>
  <c r="P98" i="1"/>
  <c r="R98" i="1"/>
  <c r="S98" i="1"/>
  <c r="T98" i="1"/>
  <c r="V98" i="1"/>
  <c r="W98" i="1"/>
  <c r="X98" i="1"/>
  <c r="Z98" i="1"/>
  <c r="AA98" i="1"/>
  <c r="AB98" i="1"/>
  <c r="AC98" i="1"/>
  <c r="B99" i="1"/>
  <c r="D99" i="1"/>
  <c r="F99" i="1"/>
  <c r="H99" i="1"/>
  <c r="J99" i="1"/>
  <c r="L99" i="1"/>
  <c r="N99" i="1"/>
  <c r="P99" i="1"/>
  <c r="R99" i="1"/>
  <c r="S99" i="1"/>
  <c r="T99" i="1"/>
  <c r="V99" i="1"/>
  <c r="W99" i="1"/>
  <c r="X99" i="1"/>
  <c r="Z99" i="1"/>
  <c r="AA99" i="1"/>
  <c r="AB99" i="1"/>
  <c r="AC99" i="1"/>
  <c r="B100" i="1"/>
  <c r="D100" i="1"/>
  <c r="F100" i="1"/>
  <c r="H100" i="1"/>
  <c r="J100" i="1"/>
  <c r="L100" i="1"/>
  <c r="N100" i="1"/>
  <c r="P100" i="1"/>
  <c r="R100" i="1"/>
  <c r="S100" i="1"/>
  <c r="T100" i="1"/>
  <c r="V100" i="1"/>
  <c r="W100" i="1"/>
  <c r="X100" i="1"/>
  <c r="Z100" i="1"/>
  <c r="AA100" i="1"/>
  <c r="AB100" i="1"/>
  <c r="AC100" i="1"/>
  <c r="B101" i="1"/>
  <c r="D101" i="1"/>
  <c r="F101" i="1"/>
  <c r="H101" i="1"/>
  <c r="J101" i="1"/>
  <c r="L101" i="1"/>
  <c r="N101" i="1"/>
  <c r="P101" i="1"/>
  <c r="R101" i="1"/>
  <c r="S101" i="1"/>
  <c r="T101" i="1"/>
  <c r="V101" i="1"/>
  <c r="W101" i="1"/>
  <c r="X101" i="1"/>
  <c r="Z101" i="1"/>
  <c r="AA101" i="1"/>
  <c r="AB101" i="1"/>
  <c r="AC101" i="1"/>
  <c r="B102" i="1"/>
  <c r="D102" i="1"/>
  <c r="F102" i="1"/>
  <c r="H102" i="1"/>
  <c r="J102" i="1"/>
  <c r="L102" i="1"/>
  <c r="N102" i="1"/>
  <c r="P102" i="1"/>
  <c r="R102" i="1"/>
  <c r="S102" i="1"/>
  <c r="T102" i="1"/>
  <c r="V102" i="1"/>
  <c r="W102" i="1"/>
  <c r="X102" i="1"/>
  <c r="Z102" i="1"/>
  <c r="AA102" i="1"/>
  <c r="AB102" i="1"/>
  <c r="AC102" i="1"/>
  <c r="B103" i="1"/>
  <c r="D103" i="1"/>
  <c r="F103" i="1"/>
  <c r="H103" i="1"/>
  <c r="J103" i="1"/>
  <c r="L103" i="1"/>
  <c r="N103" i="1"/>
  <c r="P103" i="1"/>
  <c r="R103" i="1"/>
  <c r="S103" i="1"/>
  <c r="T103" i="1"/>
  <c r="V103" i="1"/>
  <c r="W103" i="1"/>
  <c r="X103" i="1"/>
  <c r="Z103" i="1"/>
  <c r="AA103" i="1"/>
  <c r="AB103" i="1"/>
  <c r="AC103" i="1"/>
  <c r="B104" i="1"/>
  <c r="D104" i="1"/>
  <c r="F104" i="1"/>
  <c r="H104" i="1"/>
  <c r="J104" i="1"/>
  <c r="L104" i="1"/>
  <c r="N104" i="1"/>
  <c r="P104" i="1"/>
  <c r="R104" i="1"/>
  <c r="S104" i="1"/>
  <c r="T104" i="1"/>
  <c r="V104" i="1"/>
  <c r="W104" i="1"/>
  <c r="X104" i="1"/>
  <c r="Z104" i="1"/>
  <c r="AA104" i="1"/>
  <c r="AB104" i="1"/>
  <c r="AC104" i="1"/>
  <c r="B105" i="1"/>
  <c r="D105" i="1"/>
  <c r="F105" i="1"/>
  <c r="H105" i="1"/>
  <c r="J105" i="1"/>
  <c r="L105" i="1"/>
  <c r="N105" i="1"/>
  <c r="P105" i="1"/>
  <c r="R105" i="1"/>
  <c r="S105" i="1"/>
  <c r="T105" i="1"/>
  <c r="V105" i="1"/>
  <c r="W105" i="1"/>
  <c r="X105" i="1"/>
  <c r="Z105" i="1"/>
  <c r="AA105" i="1"/>
  <c r="AB105" i="1"/>
  <c r="AC105" i="1"/>
  <c r="B106" i="1"/>
  <c r="D106" i="1"/>
  <c r="F106" i="1"/>
  <c r="H106" i="1"/>
  <c r="J106" i="1"/>
  <c r="L106" i="1"/>
  <c r="N106" i="1"/>
  <c r="P106" i="1"/>
  <c r="R106" i="1"/>
  <c r="S106" i="1"/>
  <c r="T106" i="1"/>
  <c r="V106" i="1"/>
  <c r="W106" i="1"/>
  <c r="X106" i="1"/>
  <c r="Z106" i="1"/>
  <c r="AA106" i="1"/>
  <c r="AB106" i="1"/>
  <c r="AC106" i="1"/>
  <c r="B107" i="1"/>
  <c r="D107" i="1"/>
  <c r="F107" i="1"/>
  <c r="H107" i="1"/>
  <c r="J107" i="1"/>
  <c r="L107" i="1"/>
  <c r="N107" i="1"/>
  <c r="P107" i="1"/>
  <c r="R107" i="1"/>
  <c r="S107" i="1"/>
  <c r="T107" i="1"/>
  <c r="V107" i="1"/>
  <c r="W107" i="1"/>
  <c r="X107" i="1"/>
  <c r="Z107" i="1"/>
  <c r="AA107" i="1"/>
  <c r="AB107" i="1"/>
  <c r="AC107" i="1"/>
  <c r="B108" i="1"/>
  <c r="D108" i="1"/>
  <c r="F108" i="1"/>
  <c r="H108" i="1"/>
  <c r="J108" i="1"/>
  <c r="L108" i="1"/>
  <c r="N108" i="1"/>
  <c r="P108" i="1"/>
  <c r="R108" i="1"/>
  <c r="S108" i="1"/>
  <c r="T108" i="1"/>
  <c r="V108" i="1"/>
  <c r="W108" i="1"/>
  <c r="X108" i="1"/>
  <c r="Z108" i="1"/>
  <c r="AA108" i="1"/>
  <c r="AB108" i="1"/>
  <c r="AC108" i="1"/>
  <c r="B109" i="1"/>
  <c r="D109" i="1"/>
  <c r="F109" i="1"/>
  <c r="H109" i="1"/>
  <c r="J109" i="1"/>
  <c r="L109" i="1"/>
  <c r="N109" i="1"/>
  <c r="P109" i="1"/>
  <c r="R109" i="1"/>
  <c r="S109" i="1"/>
  <c r="T109" i="1"/>
  <c r="V109" i="1"/>
  <c r="W109" i="1"/>
  <c r="X109" i="1"/>
  <c r="Z109" i="1"/>
  <c r="AA109" i="1"/>
  <c r="AB109" i="1"/>
  <c r="AC109" i="1"/>
  <c r="B110" i="1"/>
  <c r="D110" i="1"/>
  <c r="F110" i="1"/>
  <c r="H110" i="1"/>
  <c r="J110" i="1"/>
  <c r="L110" i="1"/>
  <c r="N110" i="1"/>
  <c r="P110" i="1"/>
  <c r="R110" i="1"/>
  <c r="S110" i="1"/>
  <c r="T110" i="1"/>
  <c r="V110" i="1"/>
  <c r="W110" i="1"/>
  <c r="X110" i="1"/>
  <c r="Z110" i="1"/>
  <c r="AA110" i="1"/>
  <c r="AB110" i="1"/>
  <c r="AC110" i="1"/>
  <c r="B111" i="1"/>
  <c r="D111" i="1"/>
  <c r="F111" i="1"/>
  <c r="H111" i="1"/>
  <c r="J111" i="1"/>
  <c r="L111" i="1"/>
  <c r="N111" i="1"/>
  <c r="P111" i="1"/>
  <c r="R111" i="1"/>
  <c r="S111" i="1"/>
  <c r="T111" i="1"/>
  <c r="V111" i="1"/>
  <c r="W111" i="1"/>
  <c r="X111" i="1"/>
  <c r="Z111" i="1"/>
  <c r="AA111" i="1"/>
  <c r="AB111" i="1"/>
  <c r="AC111" i="1"/>
  <c r="B112" i="1"/>
  <c r="D112" i="1"/>
  <c r="F112" i="1"/>
  <c r="H112" i="1"/>
  <c r="J112" i="1"/>
  <c r="L112" i="1"/>
  <c r="N112" i="1"/>
  <c r="P112" i="1"/>
  <c r="R112" i="1"/>
  <c r="S112" i="1"/>
  <c r="T112" i="1"/>
  <c r="V112" i="1"/>
  <c r="W112" i="1"/>
  <c r="X112" i="1"/>
  <c r="Z112" i="1"/>
  <c r="AA112" i="1"/>
  <c r="AB112" i="1"/>
  <c r="AC112" i="1"/>
  <c r="B113" i="1"/>
  <c r="D113" i="1"/>
  <c r="F113" i="1"/>
  <c r="H113" i="1"/>
  <c r="J113" i="1"/>
  <c r="L113" i="1"/>
  <c r="N113" i="1"/>
  <c r="P113" i="1"/>
  <c r="R113" i="1"/>
  <c r="S113" i="1"/>
  <c r="T113" i="1"/>
  <c r="V113" i="1"/>
  <c r="W113" i="1"/>
  <c r="X113" i="1"/>
  <c r="Z113" i="1"/>
  <c r="AA113" i="1"/>
  <c r="AB113" i="1"/>
  <c r="AC113" i="1"/>
  <c r="B114" i="1"/>
  <c r="D114" i="1"/>
  <c r="F114" i="1"/>
  <c r="H114" i="1"/>
  <c r="J114" i="1"/>
  <c r="L114" i="1"/>
  <c r="N114" i="1"/>
  <c r="P114" i="1"/>
  <c r="R114" i="1"/>
  <c r="S114" i="1"/>
  <c r="T114" i="1"/>
  <c r="V114" i="1"/>
  <c r="W114" i="1"/>
  <c r="X114" i="1"/>
  <c r="Z114" i="1"/>
  <c r="AA114" i="1"/>
  <c r="AB114" i="1"/>
  <c r="AC114" i="1"/>
  <c r="B115" i="1"/>
  <c r="D115" i="1"/>
  <c r="F115" i="1"/>
  <c r="H115" i="1"/>
  <c r="J115" i="1"/>
  <c r="L115" i="1"/>
  <c r="N115" i="1"/>
  <c r="P115" i="1"/>
  <c r="R115" i="1"/>
  <c r="S115" i="1"/>
  <c r="T115" i="1"/>
  <c r="V115" i="1"/>
  <c r="W115" i="1"/>
  <c r="X115" i="1"/>
  <c r="Z115" i="1"/>
  <c r="AA115" i="1"/>
  <c r="AB115" i="1"/>
  <c r="AC115" i="1"/>
  <c r="B116" i="1"/>
  <c r="D116" i="1"/>
  <c r="F116" i="1"/>
  <c r="H116" i="1"/>
  <c r="J116" i="1"/>
  <c r="L116" i="1"/>
  <c r="N116" i="1"/>
  <c r="P116" i="1"/>
  <c r="R116" i="1"/>
  <c r="S116" i="1"/>
  <c r="T116" i="1"/>
  <c r="V116" i="1"/>
  <c r="W116" i="1"/>
  <c r="X116" i="1"/>
  <c r="Z116" i="1"/>
  <c r="AA116" i="1"/>
  <c r="AB116" i="1"/>
  <c r="AC116" i="1"/>
  <c r="B117" i="1"/>
  <c r="D117" i="1"/>
  <c r="F117" i="1"/>
  <c r="H117" i="1"/>
  <c r="J117" i="1"/>
  <c r="L117" i="1"/>
  <c r="N117" i="1"/>
  <c r="P117" i="1"/>
  <c r="R117" i="1"/>
  <c r="S117" i="1"/>
  <c r="T117" i="1"/>
  <c r="V117" i="1"/>
  <c r="W117" i="1"/>
  <c r="X117" i="1"/>
  <c r="Z117" i="1"/>
  <c r="AA117" i="1"/>
  <c r="AB117" i="1"/>
  <c r="AC117" i="1"/>
  <c r="B118" i="1"/>
  <c r="D118" i="1"/>
  <c r="F118" i="1"/>
  <c r="H118" i="1"/>
  <c r="J118" i="1"/>
  <c r="L118" i="1"/>
  <c r="N118" i="1"/>
  <c r="P118" i="1"/>
  <c r="R118" i="1"/>
  <c r="S118" i="1"/>
  <c r="T118" i="1"/>
  <c r="V118" i="1"/>
  <c r="W118" i="1"/>
  <c r="X118" i="1"/>
  <c r="Z118" i="1"/>
  <c r="AA118" i="1"/>
  <c r="AB118" i="1"/>
  <c r="AC118" i="1"/>
  <c r="B119" i="1"/>
  <c r="D119" i="1"/>
  <c r="F119" i="1"/>
  <c r="H119" i="1"/>
  <c r="J119" i="1"/>
  <c r="L119" i="1"/>
  <c r="N119" i="1"/>
  <c r="P119" i="1"/>
  <c r="R119" i="1"/>
  <c r="S119" i="1"/>
  <c r="T119" i="1"/>
  <c r="V119" i="1"/>
  <c r="W119" i="1"/>
  <c r="X119" i="1"/>
  <c r="Z119" i="1"/>
  <c r="AA119" i="1"/>
  <c r="AB119" i="1"/>
  <c r="AC119" i="1"/>
  <c r="B120" i="1"/>
  <c r="D120" i="1"/>
  <c r="F120" i="1"/>
  <c r="H120" i="1"/>
  <c r="J120" i="1"/>
  <c r="L120" i="1"/>
  <c r="N120" i="1"/>
  <c r="P120" i="1"/>
  <c r="R120" i="1"/>
  <c r="S120" i="1"/>
  <c r="T120" i="1"/>
  <c r="V120" i="1"/>
  <c r="W120" i="1"/>
  <c r="X120" i="1"/>
  <c r="Z120" i="1"/>
  <c r="AA120" i="1"/>
  <c r="AB120" i="1"/>
  <c r="AC120" i="1"/>
  <c r="B121" i="1"/>
  <c r="D121" i="1"/>
  <c r="F121" i="1"/>
  <c r="H121" i="1"/>
  <c r="J121" i="1"/>
  <c r="L121" i="1"/>
  <c r="N121" i="1"/>
  <c r="P121" i="1"/>
  <c r="R121" i="1"/>
  <c r="S121" i="1"/>
  <c r="T121" i="1"/>
  <c r="V121" i="1"/>
  <c r="W121" i="1"/>
  <c r="X121" i="1"/>
  <c r="Z121" i="1"/>
  <c r="AA121" i="1"/>
  <c r="AB121" i="1"/>
  <c r="AC121" i="1"/>
  <c r="B122" i="1"/>
  <c r="D122" i="1"/>
  <c r="F122" i="1"/>
  <c r="H122" i="1"/>
  <c r="J122" i="1"/>
  <c r="L122" i="1"/>
  <c r="N122" i="1"/>
  <c r="P122" i="1"/>
  <c r="R122" i="1"/>
  <c r="S122" i="1"/>
  <c r="T122" i="1"/>
  <c r="V122" i="1"/>
  <c r="W122" i="1"/>
  <c r="X122" i="1"/>
  <c r="Z122" i="1"/>
  <c r="AA122" i="1"/>
  <c r="AB122" i="1"/>
  <c r="AC122" i="1"/>
  <c r="B123" i="1"/>
  <c r="D123" i="1"/>
  <c r="F123" i="1"/>
  <c r="H123" i="1"/>
  <c r="J123" i="1"/>
  <c r="L123" i="1"/>
  <c r="N123" i="1"/>
  <c r="P123" i="1"/>
  <c r="R123" i="1"/>
  <c r="S123" i="1"/>
  <c r="T123" i="1"/>
  <c r="V123" i="1"/>
  <c r="W123" i="1"/>
  <c r="X123" i="1"/>
  <c r="Z123" i="1"/>
  <c r="AA123" i="1"/>
  <c r="AB123" i="1"/>
  <c r="AC123" i="1"/>
  <c r="B124" i="1"/>
  <c r="D124" i="1"/>
  <c r="F124" i="1"/>
  <c r="H124" i="1"/>
  <c r="J124" i="1"/>
  <c r="L124" i="1"/>
  <c r="N124" i="1"/>
  <c r="P124" i="1"/>
  <c r="R124" i="1"/>
  <c r="S124" i="1"/>
  <c r="T124" i="1"/>
  <c r="V124" i="1"/>
  <c r="W124" i="1"/>
  <c r="X124" i="1"/>
  <c r="Z124" i="1"/>
  <c r="AA124" i="1"/>
  <c r="AB124" i="1"/>
  <c r="AC124" i="1"/>
  <c r="B125" i="1"/>
  <c r="D125" i="1"/>
  <c r="F125" i="1"/>
  <c r="H125" i="1"/>
  <c r="J125" i="1"/>
  <c r="L125" i="1"/>
  <c r="N125" i="1"/>
  <c r="P125" i="1"/>
  <c r="R125" i="1"/>
  <c r="S125" i="1"/>
  <c r="T125" i="1"/>
  <c r="V125" i="1"/>
  <c r="W125" i="1"/>
  <c r="X125" i="1"/>
  <c r="Z125" i="1"/>
  <c r="AA125" i="1"/>
  <c r="AB125" i="1"/>
  <c r="AC125" i="1"/>
  <c r="B126" i="1"/>
  <c r="D126" i="1"/>
  <c r="F126" i="1"/>
  <c r="H126" i="1"/>
  <c r="J126" i="1"/>
  <c r="L126" i="1"/>
  <c r="N126" i="1"/>
  <c r="P126" i="1"/>
  <c r="R126" i="1"/>
  <c r="S126" i="1"/>
  <c r="T126" i="1"/>
  <c r="V126" i="1"/>
  <c r="W126" i="1"/>
  <c r="X126" i="1"/>
  <c r="Z126" i="1"/>
  <c r="AA126" i="1"/>
  <c r="AB126" i="1"/>
  <c r="AC126" i="1"/>
  <c r="B127" i="1"/>
  <c r="D127" i="1"/>
  <c r="F127" i="1"/>
  <c r="H127" i="1"/>
  <c r="J127" i="1"/>
  <c r="L127" i="1"/>
  <c r="N127" i="1"/>
  <c r="P127" i="1"/>
  <c r="R127" i="1"/>
  <c r="S127" i="1"/>
  <c r="T127" i="1"/>
  <c r="V127" i="1"/>
  <c r="W127" i="1"/>
  <c r="X127" i="1"/>
  <c r="Z127" i="1"/>
  <c r="AA127" i="1"/>
  <c r="AB127" i="1"/>
  <c r="AC127" i="1"/>
  <c r="B128" i="1"/>
  <c r="D128" i="1"/>
  <c r="F128" i="1"/>
  <c r="H128" i="1"/>
  <c r="J128" i="1"/>
  <c r="L128" i="1"/>
  <c r="N128" i="1"/>
  <c r="P128" i="1"/>
  <c r="R128" i="1"/>
  <c r="S128" i="1"/>
  <c r="T128" i="1"/>
  <c r="V128" i="1"/>
  <c r="W128" i="1"/>
  <c r="X128" i="1"/>
  <c r="Z128" i="1"/>
  <c r="AA128" i="1"/>
  <c r="AB128" i="1"/>
  <c r="AC128" i="1"/>
  <c r="B129" i="1"/>
  <c r="D129" i="1"/>
  <c r="F129" i="1"/>
  <c r="H129" i="1"/>
  <c r="J129" i="1"/>
  <c r="L129" i="1"/>
  <c r="N129" i="1"/>
  <c r="P129" i="1"/>
  <c r="R129" i="1"/>
  <c r="S129" i="1"/>
  <c r="T129" i="1"/>
  <c r="V129" i="1"/>
  <c r="W129" i="1"/>
  <c r="X129" i="1"/>
  <c r="Z129" i="1"/>
  <c r="AA129" i="1"/>
  <c r="AB129" i="1"/>
  <c r="AC129" i="1"/>
  <c r="B130" i="1"/>
  <c r="D130" i="1"/>
  <c r="F130" i="1"/>
  <c r="H130" i="1"/>
  <c r="J130" i="1"/>
  <c r="L130" i="1"/>
  <c r="N130" i="1"/>
  <c r="P130" i="1"/>
  <c r="R130" i="1"/>
  <c r="S130" i="1"/>
  <c r="T130" i="1"/>
  <c r="V130" i="1"/>
  <c r="W130" i="1"/>
  <c r="X130" i="1"/>
  <c r="Z130" i="1"/>
  <c r="AA130" i="1"/>
  <c r="AB130" i="1"/>
  <c r="AC130" i="1"/>
  <c r="B131" i="1"/>
  <c r="D131" i="1"/>
  <c r="F131" i="1"/>
  <c r="H131" i="1"/>
  <c r="J131" i="1"/>
  <c r="L131" i="1"/>
  <c r="N131" i="1"/>
  <c r="P131" i="1"/>
  <c r="R131" i="1"/>
  <c r="S131" i="1"/>
  <c r="T131" i="1"/>
  <c r="V131" i="1"/>
  <c r="W131" i="1"/>
  <c r="X131" i="1"/>
  <c r="Z131" i="1"/>
  <c r="AA131" i="1"/>
  <c r="AB131" i="1"/>
  <c r="AC131" i="1"/>
  <c r="B132" i="1"/>
  <c r="D132" i="1"/>
  <c r="F132" i="1"/>
  <c r="H132" i="1"/>
  <c r="J132" i="1"/>
  <c r="L132" i="1"/>
  <c r="N132" i="1"/>
  <c r="P132" i="1"/>
  <c r="R132" i="1"/>
  <c r="S132" i="1"/>
  <c r="T132" i="1"/>
  <c r="V132" i="1"/>
  <c r="W132" i="1"/>
  <c r="X132" i="1"/>
  <c r="Z132" i="1"/>
  <c r="AA132" i="1"/>
  <c r="AB132" i="1"/>
  <c r="AC132" i="1"/>
  <c r="B133" i="1"/>
  <c r="D133" i="1"/>
  <c r="F133" i="1"/>
  <c r="H133" i="1"/>
  <c r="J133" i="1"/>
  <c r="L133" i="1"/>
  <c r="N133" i="1"/>
  <c r="P133" i="1"/>
  <c r="R133" i="1"/>
  <c r="S133" i="1"/>
  <c r="T133" i="1"/>
  <c r="V133" i="1"/>
  <c r="W133" i="1"/>
  <c r="X133" i="1"/>
  <c r="Z133" i="1"/>
  <c r="AA133" i="1"/>
  <c r="AB133" i="1"/>
  <c r="AC133" i="1"/>
  <c r="B134" i="1"/>
  <c r="D134" i="1"/>
  <c r="F134" i="1"/>
  <c r="H134" i="1"/>
  <c r="J134" i="1"/>
  <c r="L134" i="1"/>
  <c r="N134" i="1"/>
  <c r="P134" i="1"/>
  <c r="R134" i="1"/>
  <c r="S134" i="1"/>
  <c r="T134" i="1"/>
  <c r="V134" i="1"/>
  <c r="W134" i="1"/>
  <c r="X134" i="1"/>
  <c r="Z134" i="1"/>
  <c r="AA134" i="1"/>
  <c r="AB134" i="1"/>
  <c r="AC134" i="1"/>
  <c r="B135" i="1"/>
  <c r="D135" i="1"/>
  <c r="F135" i="1"/>
  <c r="H135" i="1"/>
  <c r="J135" i="1"/>
  <c r="L135" i="1"/>
  <c r="N135" i="1"/>
  <c r="P135" i="1"/>
  <c r="R135" i="1"/>
  <c r="S135" i="1"/>
  <c r="T135" i="1"/>
  <c r="V135" i="1"/>
  <c r="W135" i="1"/>
  <c r="X135" i="1"/>
  <c r="Z135" i="1"/>
  <c r="AA135" i="1"/>
  <c r="AB135" i="1"/>
  <c r="AC135" i="1"/>
  <c r="B136" i="1"/>
  <c r="D136" i="1"/>
  <c r="F136" i="1"/>
  <c r="H136" i="1"/>
  <c r="J136" i="1"/>
  <c r="L136" i="1"/>
  <c r="N136" i="1"/>
  <c r="P136" i="1"/>
  <c r="R136" i="1"/>
  <c r="S136" i="1"/>
  <c r="T136" i="1"/>
  <c r="V136" i="1"/>
  <c r="W136" i="1"/>
  <c r="X136" i="1"/>
  <c r="Z136" i="1"/>
  <c r="AA136" i="1"/>
  <c r="AB136" i="1"/>
  <c r="AC136" i="1"/>
  <c r="B137" i="1"/>
  <c r="D137" i="1"/>
  <c r="F137" i="1"/>
  <c r="H137" i="1"/>
  <c r="J137" i="1"/>
  <c r="L137" i="1"/>
  <c r="N137" i="1"/>
  <c r="P137" i="1"/>
  <c r="R137" i="1"/>
  <c r="S137" i="1"/>
  <c r="T137" i="1"/>
  <c r="V137" i="1"/>
  <c r="W137" i="1"/>
  <c r="X137" i="1"/>
  <c r="Z137" i="1"/>
  <c r="AA137" i="1"/>
  <c r="AB137" i="1"/>
  <c r="AC137" i="1"/>
  <c r="B138" i="1"/>
  <c r="D138" i="1"/>
  <c r="F138" i="1"/>
  <c r="H138" i="1"/>
  <c r="J138" i="1"/>
  <c r="L138" i="1"/>
  <c r="N138" i="1"/>
  <c r="P138" i="1"/>
  <c r="R138" i="1"/>
  <c r="S138" i="1"/>
  <c r="T138" i="1"/>
  <c r="V138" i="1"/>
  <c r="W138" i="1"/>
  <c r="X138" i="1"/>
  <c r="Z138" i="1"/>
  <c r="AA138" i="1"/>
  <c r="AB138" i="1"/>
  <c r="AC138" i="1"/>
  <c r="B139" i="1"/>
  <c r="D139" i="1"/>
  <c r="F139" i="1"/>
  <c r="H139" i="1"/>
  <c r="J139" i="1"/>
  <c r="L139" i="1"/>
  <c r="N139" i="1"/>
  <c r="P139" i="1"/>
  <c r="R139" i="1"/>
  <c r="S139" i="1"/>
  <c r="T139" i="1"/>
  <c r="V139" i="1"/>
  <c r="W139" i="1"/>
  <c r="X139" i="1"/>
  <c r="Z139" i="1"/>
  <c r="AA139" i="1"/>
  <c r="AB139" i="1"/>
  <c r="AC139" i="1"/>
  <c r="B140" i="1"/>
  <c r="D140" i="1"/>
  <c r="F140" i="1"/>
  <c r="H140" i="1"/>
  <c r="J140" i="1"/>
  <c r="L140" i="1"/>
  <c r="N140" i="1"/>
  <c r="P140" i="1"/>
  <c r="R140" i="1"/>
  <c r="S140" i="1"/>
  <c r="T140" i="1"/>
  <c r="V140" i="1"/>
  <c r="W140" i="1"/>
  <c r="X140" i="1"/>
  <c r="Z140" i="1"/>
  <c r="AA140" i="1"/>
  <c r="AB140" i="1"/>
  <c r="AC140" i="1"/>
  <c r="B141" i="1"/>
  <c r="D141" i="1"/>
  <c r="F141" i="1"/>
  <c r="H141" i="1"/>
  <c r="J141" i="1"/>
  <c r="L141" i="1"/>
  <c r="N141" i="1"/>
  <c r="P141" i="1"/>
  <c r="R141" i="1"/>
  <c r="S141" i="1"/>
  <c r="T141" i="1"/>
  <c r="V141" i="1"/>
  <c r="W141" i="1"/>
  <c r="X141" i="1"/>
  <c r="Z141" i="1"/>
  <c r="AA141" i="1"/>
  <c r="AB141" i="1"/>
  <c r="AC141" i="1"/>
  <c r="B142" i="1"/>
  <c r="D142" i="1"/>
  <c r="F142" i="1"/>
  <c r="H142" i="1"/>
  <c r="J142" i="1"/>
  <c r="L142" i="1"/>
  <c r="N142" i="1"/>
  <c r="P142" i="1"/>
  <c r="R142" i="1"/>
  <c r="S142" i="1"/>
  <c r="T142" i="1"/>
  <c r="V142" i="1"/>
  <c r="W142" i="1"/>
  <c r="X142" i="1"/>
  <c r="Z142" i="1"/>
  <c r="AA142" i="1"/>
  <c r="AB142" i="1"/>
  <c r="AC142" i="1"/>
  <c r="B143" i="1"/>
  <c r="D143" i="1"/>
  <c r="F143" i="1"/>
  <c r="H143" i="1"/>
  <c r="J143" i="1"/>
  <c r="L143" i="1"/>
  <c r="N143" i="1"/>
  <c r="P143" i="1"/>
  <c r="R143" i="1"/>
  <c r="S143" i="1"/>
  <c r="T143" i="1"/>
  <c r="V143" i="1"/>
  <c r="W143" i="1"/>
  <c r="X143" i="1"/>
  <c r="Z143" i="1"/>
  <c r="AA143" i="1"/>
  <c r="AB143" i="1"/>
  <c r="AC143" i="1"/>
  <c r="B144" i="1"/>
  <c r="D144" i="1"/>
  <c r="F144" i="1"/>
  <c r="H144" i="1"/>
  <c r="J144" i="1"/>
  <c r="L144" i="1"/>
  <c r="N144" i="1"/>
  <c r="P144" i="1"/>
  <c r="R144" i="1"/>
  <c r="S144" i="1"/>
  <c r="T144" i="1"/>
  <c r="V144" i="1"/>
  <c r="W144" i="1"/>
  <c r="X144" i="1"/>
  <c r="Z144" i="1"/>
  <c r="AA144" i="1"/>
  <c r="AB144" i="1"/>
  <c r="AC144" i="1"/>
  <c r="B145" i="1"/>
  <c r="D145" i="1"/>
  <c r="F145" i="1"/>
  <c r="H145" i="1"/>
  <c r="J145" i="1"/>
  <c r="L145" i="1"/>
  <c r="N145" i="1"/>
  <c r="P145" i="1"/>
  <c r="R145" i="1"/>
  <c r="S145" i="1"/>
  <c r="T145" i="1"/>
  <c r="V145" i="1"/>
  <c r="W145" i="1"/>
  <c r="X145" i="1"/>
  <c r="Z145" i="1"/>
  <c r="AA145" i="1"/>
  <c r="AB145" i="1"/>
  <c r="AC145" i="1"/>
  <c r="B146" i="1"/>
  <c r="D146" i="1"/>
  <c r="F146" i="1"/>
  <c r="H146" i="1"/>
  <c r="J146" i="1"/>
  <c r="L146" i="1"/>
  <c r="N146" i="1"/>
  <c r="P146" i="1"/>
  <c r="R146" i="1"/>
  <c r="S146" i="1"/>
  <c r="T146" i="1"/>
  <c r="V146" i="1"/>
  <c r="W146" i="1"/>
  <c r="X146" i="1"/>
  <c r="Z146" i="1"/>
  <c r="AA146" i="1"/>
  <c r="AB146" i="1"/>
  <c r="AC146" i="1"/>
  <c r="B147" i="1"/>
  <c r="D147" i="1"/>
  <c r="F147" i="1"/>
  <c r="H147" i="1"/>
  <c r="J147" i="1"/>
  <c r="L147" i="1"/>
  <c r="N147" i="1"/>
  <c r="P147" i="1"/>
  <c r="R147" i="1"/>
  <c r="S147" i="1"/>
  <c r="T147" i="1"/>
  <c r="V147" i="1"/>
  <c r="W147" i="1"/>
  <c r="X147" i="1"/>
  <c r="Z147" i="1"/>
  <c r="AA147" i="1"/>
  <c r="AB147" i="1"/>
  <c r="AC147" i="1"/>
  <c r="B148" i="1"/>
  <c r="D148" i="1"/>
  <c r="F148" i="1"/>
  <c r="H148" i="1"/>
  <c r="J148" i="1"/>
  <c r="L148" i="1"/>
  <c r="N148" i="1"/>
  <c r="P148" i="1"/>
  <c r="R148" i="1"/>
  <c r="S148" i="1"/>
  <c r="T148" i="1"/>
  <c r="V148" i="1"/>
  <c r="W148" i="1"/>
  <c r="X148" i="1"/>
  <c r="Z148" i="1"/>
  <c r="AA148" i="1"/>
  <c r="AB148" i="1"/>
  <c r="AC148" i="1"/>
  <c r="B149" i="1"/>
  <c r="D149" i="1"/>
  <c r="F149" i="1"/>
  <c r="H149" i="1"/>
  <c r="J149" i="1"/>
  <c r="L149" i="1"/>
  <c r="N149" i="1"/>
  <c r="P149" i="1"/>
  <c r="R149" i="1"/>
  <c r="S149" i="1"/>
  <c r="T149" i="1"/>
  <c r="V149" i="1"/>
  <c r="W149" i="1"/>
  <c r="X149" i="1"/>
  <c r="Z149" i="1"/>
  <c r="AA149" i="1"/>
  <c r="AB149" i="1"/>
  <c r="AC149" i="1"/>
  <c r="B150" i="1"/>
  <c r="D150" i="1"/>
  <c r="F150" i="1"/>
  <c r="H150" i="1"/>
  <c r="J150" i="1"/>
  <c r="L150" i="1"/>
  <c r="N150" i="1"/>
  <c r="P150" i="1"/>
  <c r="R150" i="1"/>
  <c r="S150" i="1"/>
  <c r="T150" i="1"/>
  <c r="V150" i="1"/>
  <c r="W150" i="1"/>
  <c r="X150" i="1"/>
  <c r="Z150" i="1"/>
  <c r="AA150" i="1"/>
  <c r="AB150" i="1"/>
  <c r="AC150" i="1"/>
  <c r="B151" i="1"/>
  <c r="D151" i="1"/>
  <c r="F151" i="1"/>
  <c r="H151" i="1"/>
  <c r="J151" i="1"/>
  <c r="L151" i="1"/>
  <c r="N151" i="1"/>
  <c r="P151" i="1"/>
  <c r="R151" i="1"/>
  <c r="S151" i="1"/>
  <c r="T151" i="1"/>
  <c r="V151" i="1"/>
  <c r="W151" i="1"/>
  <c r="X151" i="1"/>
  <c r="Z151" i="1"/>
  <c r="AA151" i="1"/>
  <c r="AB151" i="1"/>
  <c r="AC151" i="1"/>
  <c r="B152" i="1"/>
  <c r="D152" i="1"/>
  <c r="F152" i="1"/>
  <c r="H152" i="1"/>
  <c r="J152" i="1"/>
  <c r="L152" i="1"/>
  <c r="N152" i="1"/>
  <c r="P152" i="1"/>
  <c r="R152" i="1"/>
  <c r="S152" i="1"/>
  <c r="T152" i="1"/>
  <c r="V152" i="1"/>
  <c r="W152" i="1"/>
  <c r="X152" i="1"/>
  <c r="Z152" i="1"/>
  <c r="AA152" i="1"/>
  <c r="AB152" i="1"/>
  <c r="AC152" i="1"/>
  <c r="B153" i="1"/>
  <c r="D153" i="1"/>
  <c r="F153" i="1"/>
  <c r="H153" i="1"/>
  <c r="J153" i="1"/>
  <c r="L153" i="1"/>
  <c r="N153" i="1"/>
  <c r="P153" i="1"/>
  <c r="R153" i="1"/>
  <c r="S153" i="1"/>
  <c r="T153" i="1"/>
  <c r="V153" i="1"/>
  <c r="W153" i="1"/>
  <c r="X153" i="1"/>
  <c r="Z153" i="1"/>
  <c r="AA153" i="1"/>
  <c r="AB153" i="1"/>
  <c r="AC153" i="1"/>
  <c r="B154" i="1"/>
  <c r="D154" i="1"/>
  <c r="F154" i="1"/>
  <c r="H154" i="1"/>
  <c r="J154" i="1"/>
  <c r="L154" i="1"/>
  <c r="N154" i="1"/>
  <c r="P154" i="1"/>
  <c r="R154" i="1"/>
  <c r="S154" i="1"/>
  <c r="T154" i="1"/>
  <c r="V154" i="1"/>
  <c r="W154" i="1"/>
  <c r="X154" i="1"/>
  <c r="Z154" i="1"/>
  <c r="AA154" i="1"/>
  <c r="AB154" i="1"/>
  <c r="AC154" i="1"/>
  <c r="B1" i="1"/>
  <c r="D1" i="18"/>
  <c r="D1" i="1"/>
  <c r="F1" i="18"/>
  <c r="F1" i="1"/>
  <c r="H1" i="18"/>
  <c r="H1" i="1"/>
  <c r="J1" i="18"/>
  <c r="J1" i="1"/>
  <c r="K1" i="18"/>
  <c r="K1" i="1"/>
  <c r="L1" i="18"/>
  <c r="L1" i="1"/>
  <c r="M1" i="18"/>
  <c r="M1" i="1"/>
  <c r="N1" i="18"/>
  <c r="N1" i="1"/>
  <c r="P1" i="18"/>
  <c r="P1" i="1"/>
  <c r="R1" i="18"/>
  <c r="R1" i="1"/>
  <c r="T1" i="18"/>
  <c r="T1" i="1"/>
  <c r="V1" i="18"/>
  <c r="V1" i="1"/>
  <c r="W1" i="18"/>
  <c r="W1" i="1"/>
  <c r="X1" i="18"/>
  <c r="X1" i="1"/>
  <c r="Z1" i="18"/>
  <c r="Z1" i="1"/>
  <c r="AA1" i="18"/>
  <c r="AA1" i="1"/>
  <c r="AB1" i="18"/>
  <c r="AB1" i="1"/>
  <c r="AC1" i="18"/>
  <c r="AC1" i="1"/>
  <c r="B2" i="1"/>
  <c r="C2" i="1"/>
  <c r="D2" i="1"/>
  <c r="E2" i="1"/>
  <c r="F2" i="1"/>
  <c r="G2" i="1"/>
  <c r="H2" i="1"/>
  <c r="I2" i="1"/>
  <c r="J2" i="1"/>
  <c r="K2" i="1"/>
  <c r="L2" i="1"/>
  <c r="M2" i="18"/>
  <c r="M2" i="1"/>
  <c r="N2" i="1"/>
  <c r="O2" i="18"/>
  <c r="O2" i="1"/>
  <c r="P2" i="1"/>
  <c r="Q2" i="18"/>
  <c r="Q2" i="1"/>
  <c r="R2" i="1"/>
  <c r="S2" i="1"/>
  <c r="T2" i="1"/>
  <c r="U2" i="18"/>
  <c r="U2" i="1"/>
  <c r="V2" i="1"/>
  <c r="W2" i="1"/>
  <c r="X2" i="1"/>
  <c r="Y2" i="1"/>
  <c r="Z2" i="1"/>
  <c r="AA2" i="1"/>
  <c r="AB2" i="1"/>
  <c r="AC2" i="1"/>
  <c r="B3" i="1"/>
  <c r="D3" i="1"/>
  <c r="F3" i="1"/>
  <c r="H3" i="1"/>
  <c r="J3" i="1"/>
  <c r="L3" i="1"/>
  <c r="N3" i="1"/>
  <c r="P3" i="1"/>
  <c r="R3" i="1"/>
  <c r="T3" i="1"/>
  <c r="V3" i="1"/>
  <c r="X3" i="1"/>
  <c r="Z3" i="1"/>
  <c r="AB3" i="1"/>
  <c r="A2" i="1"/>
  <c r="A3" i="1"/>
  <c r="A1" i="1"/>
  <c r="B2" i="3"/>
  <c r="C40" i="3"/>
  <c r="J45" i="12"/>
  <c r="M43" i="12"/>
  <c r="N43" i="12"/>
  <c r="J42" i="12"/>
  <c r="J43" i="12"/>
  <c r="J44" i="12"/>
  <c r="M42" i="12"/>
  <c r="N42" i="12"/>
  <c r="J46" i="12"/>
  <c r="K43" i="12"/>
  <c r="K44" i="12"/>
  <c r="K45" i="12"/>
  <c r="K46" i="12"/>
  <c r="K42" i="12"/>
  <c r="A3" i="17"/>
  <c r="S3" i="17"/>
  <c r="A4" i="17"/>
  <c r="S4" i="17"/>
  <c r="A5" i="17"/>
  <c r="S5" i="17"/>
  <c r="A6" i="17"/>
  <c r="S6" i="17"/>
  <c r="A7" i="17"/>
  <c r="S7" i="17"/>
  <c r="A8" i="17"/>
  <c r="S8" i="17"/>
  <c r="A9" i="17"/>
  <c r="S9" i="17"/>
  <c r="A10" i="17"/>
  <c r="S10" i="17"/>
  <c r="A11" i="17"/>
  <c r="S11" i="17"/>
  <c r="A12" i="17"/>
  <c r="S12" i="17"/>
  <c r="A13" i="17"/>
  <c r="S13" i="17"/>
  <c r="A14" i="17"/>
  <c r="S14" i="17"/>
  <c r="A15" i="17"/>
  <c r="S15" i="17"/>
  <c r="A16" i="17"/>
  <c r="S16" i="17"/>
  <c r="A17" i="17"/>
  <c r="S17" i="17"/>
  <c r="A18" i="17"/>
  <c r="S18" i="17"/>
  <c r="A19" i="17"/>
  <c r="S19" i="17"/>
  <c r="A20" i="17"/>
  <c r="S20" i="17"/>
  <c r="A21" i="17"/>
  <c r="S21" i="17"/>
  <c r="A22" i="17"/>
  <c r="S22" i="17"/>
  <c r="A23" i="17"/>
  <c r="S23" i="17"/>
  <c r="A24" i="17"/>
  <c r="S24" i="17"/>
  <c r="A25" i="17"/>
  <c r="S25" i="17"/>
  <c r="A26" i="17"/>
  <c r="S26" i="17"/>
  <c r="A27" i="17"/>
  <c r="S27" i="17"/>
  <c r="A28" i="17"/>
  <c r="S28" i="17"/>
  <c r="A29" i="17"/>
  <c r="S29" i="17"/>
  <c r="A30" i="17"/>
  <c r="S30" i="17"/>
  <c r="A31" i="17"/>
  <c r="S31" i="17"/>
  <c r="A32" i="17"/>
  <c r="S32" i="17"/>
  <c r="A33" i="17"/>
  <c r="S33" i="17"/>
  <c r="A34" i="17"/>
  <c r="S34" i="17"/>
  <c r="A35" i="17"/>
  <c r="S35" i="17"/>
  <c r="A36" i="17"/>
  <c r="S36" i="17"/>
  <c r="A37" i="17"/>
  <c r="S37" i="17"/>
  <c r="A38" i="17"/>
  <c r="S38" i="17"/>
  <c r="A39" i="17"/>
  <c r="S39" i="17"/>
  <c r="A40" i="17"/>
  <c r="S40" i="17"/>
  <c r="A41" i="17"/>
  <c r="S41" i="17"/>
  <c r="A42" i="17"/>
  <c r="S42" i="17"/>
  <c r="A43" i="17"/>
  <c r="S43" i="17"/>
  <c r="A44" i="17"/>
  <c r="S44" i="17"/>
  <c r="A45" i="17"/>
  <c r="S45" i="17"/>
  <c r="A46" i="17"/>
  <c r="S46" i="17"/>
  <c r="A47" i="17"/>
  <c r="S47" i="17"/>
  <c r="A48" i="17"/>
  <c r="S48" i="17"/>
  <c r="A49" i="17"/>
  <c r="S49" i="17"/>
  <c r="A50" i="17"/>
  <c r="S50" i="17"/>
  <c r="A51" i="17"/>
  <c r="S51" i="17"/>
  <c r="A52" i="17"/>
  <c r="S52" i="17"/>
  <c r="A53" i="17"/>
  <c r="S53" i="17"/>
  <c r="A54" i="17"/>
  <c r="S54" i="17"/>
  <c r="A55" i="17"/>
  <c r="S55" i="17"/>
  <c r="A56" i="17"/>
  <c r="S56" i="17"/>
  <c r="A57" i="17"/>
  <c r="S57" i="17"/>
  <c r="A58" i="17"/>
  <c r="S58" i="17"/>
  <c r="A59" i="17"/>
  <c r="S59" i="17"/>
  <c r="A60" i="17"/>
  <c r="S60" i="17"/>
  <c r="A61" i="17"/>
  <c r="S61" i="17"/>
  <c r="A62" i="17"/>
  <c r="S62" i="17"/>
  <c r="A63" i="17"/>
  <c r="S63" i="17"/>
  <c r="A64" i="17"/>
  <c r="S64" i="17"/>
  <c r="A65" i="17"/>
  <c r="S65" i="17"/>
  <c r="A66" i="17"/>
  <c r="S66" i="17"/>
  <c r="A67" i="17"/>
  <c r="S67" i="17"/>
  <c r="A68" i="17"/>
  <c r="S68" i="17"/>
  <c r="A69" i="17"/>
  <c r="S69" i="17"/>
  <c r="A70" i="17"/>
  <c r="S70" i="17"/>
  <c r="A71" i="17"/>
  <c r="S71" i="17"/>
  <c r="A72" i="17"/>
  <c r="S72" i="17"/>
  <c r="A73" i="17"/>
  <c r="S73" i="17"/>
  <c r="A74" i="17"/>
  <c r="S74" i="17"/>
  <c r="A75" i="17"/>
  <c r="S75" i="17"/>
  <c r="A76" i="17"/>
  <c r="S76" i="17"/>
  <c r="A77" i="17"/>
  <c r="S77" i="17"/>
  <c r="A78" i="17"/>
  <c r="S78" i="17"/>
  <c r="A79" i="17"/>
  <c r="S79" i="17"/>
  <c r="A80" i="17"/>
  <c r="S80" i="17"/>
  <c r="A81" i="17"/>
  <c r="S81" i="17"/>
  <c r="A82" i="17"/>
  <c r="S82" i="17"/>
  <c r="A83" i="17"/>
  <c r="S83" i="17"/>
  <c r="A84" i="17"/>
  <c r="S84" i="17"/>
  <c r="A85" i="17"/>
  <c r="S85" i="17"/>
  <c r="A86" i="17"/>
  <c r="S86" i="17"/>
  <c r="A87" i="17"/>
  <c r="S87" i="17"/>
  <c r="A88" i="17"/>
  <c r="S88" i="17"/>
  <c r="A89" i="17"/>
  <c r="S89" i="17"/>
  <c r="A90" i="17"/>
  <c r="S90" i="17"/>
  <c r="A91" i="17"/>
  <c r="S91" i="17"/>
  <c r="A92" i="17"/>
  <c r="S92" i="17"/>
  <c r="A93" i="17"/>
  <c r="S93" i="17"/>
  <c r="A94" i="17"/>
  <c r="S94" i="17"/>
  <c r="A95" i="17"/>
  <c r="S95" i="17"/>
  <c r="A96" i="17"/>
  <c r="S96" i="17"/>
  <c r="A97" i="17"/>
  <c r="S97" i="17"/>
  <c r="A98" i="17"/>
  <c r="S98" i="17"/>
  <c r="A99" i="17"/>
  <c r="S99" i="17"/>
  <c r="A100" i="17"/>
  <c r="S100" i="17"/>
  <c r="A101" i="17"/>
  <c r="S101" i="17"/>
  <c r="A102" i="17"/>
  <c r="S102" i="17"/>
  <c r="A103" i="17"/>
  <c r="S103" i="17"/>
  <c r="A104" i="17"/>
  <c r="S104" i="17"/>
  <c r="A105" i="17"/>
  <c r="S105" i="17"/>
  <c r="A106" i="17"/>
  <c r="S106" i="17"/>
  <c r="A107" i="17"/>
  <c r="S107" i="17"/>
  <c r="A108" i="17"/>
  <c r="S108" i="17"/>
  <c r="A109" i="17"/>
  <c r="S109" i="17"/>
  <c r="A110" i="17"/>
  <c r="S110" i="17"/>
  <c r="A111" i="17"/>
  <c r="S111" i="17"/>
  <c r="A112" i="17"/>
  <c r="S112" i="17"/>
  <c r="A113" i="17"/>
  <c r="S113" i="17"/>
  <c r="A114" i="17"/>
  <c r="S114" i="17"/>
  <c r="A115" i="17"/>
  <c r="S115" i="17"/>
  <c r="A116" i="17"/>
  <c r="S116" i="17"/>
  <c r="A117" i="17"/>
  <c r="S117" i="17"/>
  <c r="A118" i="17"/>
  <c r="S118" i="17"/>
  <c r="A119" i="17"/>
  <c r="S119" i="17"/>
  <c r="A120" i="17"/>
  <c r="S120" i="17"/>
  <c r="A121" i="17"/>
  <c r="S121" i="17"/>
  <c r="A122" i="17"/>
  <c r="S122" i="17"/>
  <c r="A123" i="17"/>
  <c r="S123" i="17"/>
  <c r="A124" i="17"/>
  <c r="S124" i="17"/>
  <c r="A125" i="17"/>
  <c r="S125" i="17"/>
  <c r="A126" i="17"/>
  <c r="S126" i="17"/>
  <c r="A127" i="17"/>
  <c r="S127" i="17"/>
  <c r="A128" i="17"/>
  <c r="S128" i="17"/>
  <c r="A129" i="17"/>
  <c r="S129" i="17"/>
  <c r="A130" i="17"/>
  <c r="S130" i="17"/>
  <c r="A131" i="17"/>
  <c r="S131" i="17"/>
  <c r="A132" i="17"/>
  <c r="S132" i="17"/>
  <c r="A133" i="17"/>
  <c r="S133" i="17"/>
  <c r="A134" i="17"/>
  <c r="S134" i="17"/>
  <c r="A135" i="17"/>
  <c r="S135" i="17"/>
  <c r="A136" i="17"/>
  <c r="S136" i="17"/>
  <c r="A137" i="17"/>
  <c r="S137" i="17"/>
  <c r="A138" i="17"/>
  <c r="S138" i="17"/>
  <c r="A139" i="17"/>
  <c r="S139" i="17"/>
  <c r="A140" i="17"/>
  <c r="S140" i="17"/>
  <c r="A141" i="17"/>
  <c r="S141" i="17"/>
  <c r="A142" i="17"/>
  <c r="S142" i="17"/>
  <c r="A143" i="17"/>
  <c r="S143" i="17"/>
  <c r="A144" i="17"/>
  <c r="S144" i="17"/>
  <c r="A145" i="17"/>
  <c r="S145" i="17"/>
  <c r="A146" i="17"/>
  <c r="S146" i="17"/>
  <c r="A147" i="17"/>
  <c r="S147" i="17"/>
  <c r="A148" i="17"/>
  <c r="S148" i="17"/>
  <c r="A149" i="17"/>
  <c r="S149" i="17"/>
  <c r="A150" i="17"/>
  <c r="S150" i="17"/>
  <c r="A151" i="17"/>
  <c r="S151" i="17"/>
  <c r="A152" i="17"/>
  <c r="S152" i="17"/>
  <c r="A153" i="17"/>
  <c r="S153" i="17"/>
  <c r="A154" i="17"/>
  <c r="S154" i="17"/>
  <c r="A155" i="17"/>
  <c r="S155" i="17"/>
  <c r="A156" i="17"/>
  <c r="S156" i="17"/>
  <c r="A157" i="17"/>
  <c r="S157" i="17"/>
  <c r="A158" i="17"/>
  <c r="S158" i="17"/>
  <c r="A159" i="17"/>
  <c r="S159" i="17"/>
  <c r="A160" i="17"/>
  <c r="S160" i="17"/>
  <c r="A161" i="17"/>
  <c r="S161" i="17"/>
  <c r="A162" i="17"/>
  <c r="S162" i="17"/>
  <c r="A2" i="17"/>
  <c r="S2" i="17"/>
  <c r="Q162" i="17"/>
  <c r="R2" i="17"/>
  <c r="R3" i="17"/>
  <c r="R4" i="17"/>
  <c r="R5" i="17"/>
  <c r="R6" i="17"/>
  <c r="R7" i="17"/>
  <c r="R8" i="17"/>
  <c r="R9" i="17"/>
  <c r="R10" i="17"/>
  <c r="R11" i="17"/>
  <c r="R12" i="17"/>
  <c r="R13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1" i="17"/>
  <c r="R112" i="17"/>
  <c r="R113" i="17"/>
  <c r="R114" i="17"/>
  <c r="R115" i="17"/>
  <c r="R116" i="17"/>
  <c r="R117" i="17"/>
  <c r="R118" i="17"/>
  <c r="R119" i="17"/>
  <c r="R120" i="17"/>
  <c r="R121" i="17"/>
  <c r="R122" i="17"/>
  <c r="R123" i="17"/>
  <c r="R124" i="17"/>
  <c r="R125" i="17"/>
  <c r="R126" i="17"/>
  <c r="R127" i="17"/>
  <c r="R128" i="17"/>
  <c r="R129" i="17"/>
  <c r="R130" i="17"/>
  <c r="R131" i="17"/>
  <c r="R132" i="17"/>
  <c r="R133" i="17"/>
  <c r="R134" i="17"/>
  <c r="R135" i="17"/>
  <c r="R136" i="17"/>
  <c r="R137" i="17"/>
  <c r="R138" i="17"/>
  <c r="R139" i="17"/>
  <c r="R140" i="17"/>
  <c r="R141" i="17"/>
  <c r="R142" i="17"/>
  <c r="R143" i="17"/>
  <c r="R144" i="17"/>
  <c r="R145" i="17"/>
  <c r="R146" i="17"/>
  <c r="R147" i="17"/>
  <c r="R148" i="17"/>
  <c r="R149" i="17"/>
  <c r="R150" i="17"/>
  <c r="R151" i="17"/>
  <c r="R152" i="17"/>
  <c r="R153" i="17"/>
  <c r="R154" i="17"/>
  <c r="R155" i="17"/>
  <c r="R156" i="17"/>
  <c r="R157" i="17"/>
  <c r="R158" i="17"/>
  <c r="R159" i="17"/>
  <c r="R160" i="17"/>
  <c r="R161" i="17"/>
  <c r="R162" i="17"/>
  <c r="Z162" i="17"/>
  <c r="P162" i="17"/>
  <c r="Y162" i="17"/>
  <c r="Q161" i="17"/>
  <c r="Z161" i="17"/>
  <c r="P161" i="17"/>
  <c r="Y161" i="17"/>
  <c r="Q160" i="17"/>
  <c r="Z160" i="17"/>
  <c r="P160" i="17"/>
  <c r="Y160" i="17"/>
  <c r="Q159" i="17"/>
  <c r="Z159" i="17"/>
  <c r="P159" i="17"/>
  <c r="Y159" i="17"/>
  <c r="Q158" i="17"/>
  <c r="Z158" i="17"/>
  <c r="P158" i="17"/>
  <c r="Y158" i="17"/>
  <c r="Q157" i="17"/>
  <c r="Z157" i="17"/>
  <c r="P157" i="17"/>
  <c r="Y157" i="17"/>
  <c r="Q156" i="17"/>
  <c r="Z156" i="17"/>
  <c r="P156" i="17"/>
  <c r="Y156" i="17"/>
  <c r="Q155" i="17"/>
  <c r="Z155" i="17"/>
  <c r="P155" i="17"/>
  <c r="Y155" i="17"/>
  <c r="Q154" i="17"/>
  <c r="Z154" i="17"/>
  <c r="P154" i="17"/>
  <c r="Y154" i="17"/>
  <c r="Q153" i="17"/>
  <c r="Z153" i="17"/>
  <c r="P153" i="17"/>
  <c r="Y153" i="17"/>
  <c r="Q152" i="17"/>
  <c r="Z152" i="17"/>
  <c r="P152" i="17"/>
  <c r="Y152" i="17"/>
  <c r="Q151" i="17"/>
  <c r="Z151" i="17"/>
  <c r="P151" i="17"/>
  <c r="Y151" i="17"/>
  <c r="Q150" i="17"/>
  <c r="Z150" i="17"/>
  <c r="P150" i="17"/>
  <c r="Y150" i="17"/>
  <c r="Q149" i="17"/>
  <c r="Z149" i="17"/>
  <c r="P149" i="17"/>
  <c r="Y149" i="17"/>
  <c r="Q148" i="17"/>
  <c r="Z148" i="17"/>
  <c r="P148" i="17"/>
  <c r="Y148" i="17"/>
  <c r="Q147" i="17"/>
  <c r="Z147" i="17"/>
  <c r="P147" i="17"/>
  <c r="Y147" i="17"/>
  <c r="Q146" i="17"/>
  <c r="Z146" i="17"/>
  <c r="P146" i="17"/>
  <c r="Y146" i="17"/>
  <c r="Q145" i="17"/>
  <c r="Z145" i="17"/>
  <c r="P145" i="17"/>
  <c r="Y145" i="17"/>
  <c r="Q144" i="17"/>
  <c r="Z144" i="17"/>
  <c r="P144" i="17"/>
  <c r="Y144" i="17"/>
  <c r="Q143" i="17"/>
  <c r="Z143" i="17"/>
  <c r="P143" i="17"/>
  <c r="Y143" i="17"/>
  <c r="Q142" i="17"/>
  <c r="Z142" i="17"/>
  <c r="P142" i="17"/>
  <c r="Y142" i="17"/>
  <c r="Q141" i="17"/>
  <c r="Z141" i="17"/>
  <c r="P141" i="17"/>
  <c r="Y141" i="17"/>
  <c r="Q140" i="17"/>
  <c r="Z140" i="17"/>
  <c r="P140" i="17"/>
  <c r="Y140" i="17"/>
  <c r="Q139" i="17"/>
  <c r="Z139" i="17"/>
  <c r="P139" i="17"/>
  <c r="Y139" i="17"/>
  <c r="Q138" i="17"/>
  <c r="Z138" i="17"/>
  <c r="P138" i="17"/>
  <c r="Y138" i="17"/>
  <c r="Q137" i="17"/>
  <c r="Z137" i="17"/>
  <c r="P137" i="17"/>
  <c r="Y137" i="17"/>
  <c r="Q136" i="17"/>
  <c r="Z136" i="17"/>
  <c r="P136" i="17"/>
  <c r="Y136" i="17"/>
  <c r="Q135" i="17"/>
  <c r="Z135" i="17"/>
  <c r="P135" i="17"/>
  <c r="Y135" i="17"/>
  <c r="Q134" i="17"/>
  <c r="Z134" i="17"/>
  <c r="P134" i="17"/>
  <c r="Y134" i="17"/>
  <c r="Q133" i="17"/>
  <c r="Z133" i="17"/>
  <c r="P133" i="17"/>
  <c r="Y133" i="17"/>
  <c r="Q132" i="17"/>
  <c r="Z132" i="17"/>
  <c r="P132" i="17"/>
  <c r="Y132" i="17"/>
  <c r="Q131" i="17"/>
  <c r="Z131" i="17"/>
  <c r="P131" i="17"/>
  <c r="Y131" i="17"/>
  <c r="Q130" i="17"/>
  <c r="Z130" i="17"/>
  <c r="P130" i="17"/>
  <c r="Y130" i="17"/>
  <c r="Q129" i="17"/>
  <c r="Z129" i="17"/>
  <c r="P129" i="17"/>
  <c r="Y129" i="17"/>
  <c r="Q128" i="17"/>
  <c r="Z128" i="17"/>
  <c r="P128" i="17"/>
  <c r="Y128" i="17"/>
  <c r="Q127" i="17"/>
  <c r="Z127" i="17"/>
  <c r="P127" i="17"/>
  <c r="Y127" i="17"/>
  <c r="Q126" i="17"/>
  <c r="Z126" i="17"/>
  <c r="P126" i="17"/>
  <c r="Y126" i="17"/>
  <c r="Q125" i="17"/>
  <c r="Z125" i="17"/>
  <c r="P125" i="17"/>
  <c r="Y125" i="17"/>
  <c r="Q124" i="17"/>
  <c r="Z124" i="17"/>
  <c r="P124" i="17"/>
  <c r="Y124" i="17"/>
  <c r="Q123" i="17"/>
  <c r="Z123" i="17"/>
  <c r="P123" i="17"/>
  <c r="Y123" i="17"/>
  <c r="Q122" i="17"/>
  <c r="Z122" i="17"/>
  <c r="P122" i="17"/>
  <c r="Y122" i="17"/>
  <c r="Q121" i="17"/>
  <c r="Z121" i="17"/>
  <c r="P121" i="17"/>
  <c r="Y121" i="17"/>
  <c r="Q120" i="17"/>
  <c r="Z120" i="17"/>
  <c r="P120" i="17"/>
  <c r="Y120" i="17"/>
  <c r="Q119" i="17"/>
  <c r="Z119" i="17"/>
  <c r="P119" i="17"/>
  <c r="Y119" i="17"/>
  <c r="Q118" i="17"/>
  <c r="Z118" i="17"/>
  <c r="P118" i="17"/>
  <c r="Y118" i="17"/>
  <c r="Q117" i="17"/>
  <c r="Z117" i="17"/>
  <c r="P117" i="17"/>
  <c r="Y117" i="17"/>
  <c r="Q116" i="17"/>
  <c r="Z116" i="17"/>
  <c r="P116" i="17"/>
  <c r="Y116" i="17"/>
  <c r="Q115" i="17"/>
  <c r="Z115" i="17"/>
  <c r="P115" i="17"/>
  <c r="Y115" i="17"/>
  <c r="Q114" i="17"/>
  <c r="Z114" i="17"/>
  <c r="P114" i="17"/>
  <c r="Y114" i="17"/>
  <c r="Q113" i="17"/>
  <c r="Z113" i="17"/>
  <c r="P113" i="17"/>
  <c r="Y113" i="17"/>
  <c r="Q112" i="17"/>
  <c r="Z112" i="17"/>
  <c r="P112" i="17"/>
  <c r="Y112" i="17"/>
  <c r="Q111" i="17"/>
  <c r="Z111" i="17"/>
  <c r="P111" i="17"/>
  <c r="Y111" i="17"/>
  <c r="Q110" i="17"/>
  <c r="Z110" i="17"/>
  <c r="P110" i="17"/>
  <c r="Y110" i="17"/>
  <c r="Q109" i="17"/>
  <c r="Z109" i="17"/>
  <c r="P109" i="17"/>
  <c r="Y109" i="17"/>
  <c r="Q108" i="17"/>
  <c r="Z108" i="17"/>
  <c r="P108" i="17"/>
  <c r="Y108" i="17"/>
  <c r="Q107" i="17"/>
  <c r="Z107" i="17"/>
  <c r="P107" i="17"/>
  <c r="Y107" i="17"/>
  <c r="Q106" i="17"/>
  <c r="Z106" i="17"/>
  <c r="P106" i="17"/>
  <c r="Y106" i="17"/>
  <c r="Q105" i="17"/>
  <c r="Z105" i="17"/>
  <c r="P105" i="17"/>
  <c r="Y105" i="17"/>
  <c r="Q104" i="17"/>
  <c r="Z104" i="17"/>
  <c r="P104" i="17"/>
  <c r="Y104" i="17"/>
  <c r="Q103" i="17"/>
  <c r="Z103" i="17"/>
  <c r="P103" i="17"/>
  <c r="Y103" i="17"/>
  <c r="Q102" i="17"/>
  <c r="Z102" i="17"/>
  <c r="P102" i="17"/>
  <c r="Y102" i="17"/>
  <c r="Q101" i="17"/>
  <c r="Z101" i="17"/>
  <c r="P101" i="17"/>
  <c r="Y101" i="17"/>
  <c r="Q100" i="17"/>
  <c r="Z100" i="17"/>
  <c r="P100" i="17"/>
  <c r="Y100" i="17"/>
  <c r="Q99" i="17"/>
  <c r="Z99" i="17"/>
  <c r="P99" i="17"/>
  <c r="Y99" i="17"/>
  <c r="Q98" i="17"/>
  <c r="Z98" i="17"/>
  <c r="P98" i="17"/>
  <c r="Y98" i="17"/>
  <c r="Q97" i="17"/>
  <c r="Z97" i="17"/>
  <c r="P97" i="17"/>
  <c r="Y97" i="17"/>
  <c r="Q96" i="17"/>
  <c r="Z96" i="17"/>
  <c r="P96" i="17"/>
  <c r="Y96" i="17"/>
  <c r="Q95" i="17"/>
  <c r="Z95" i="17"/>
  <c r="P95" i="17"/>
  <c r="Y95" i="17"/>
  <c r="Q94" i="17"/>
  <c r="Z94" i="17"/>
  <c r="P94" i="17"/>
  <c r="Y94" i="17"/>
  <c r="Q93" i="17"/>
  <c r="Z93" i="17"/>
  <c r="P93" i="17"/>
  <c r="Y93" i="17"/>
  <c r="Q92" i="17"/>
  <c r="Z92" i="17"/>
  <c r="P92" i="17"/>
  <c r="Y92" i="17"/>
  <c r="Q91" i="17"/>
  <c r="Z91" i="17"/>
  <c r="P91" i="17"/>
  <c r="Y91" i="17"/>
  <c r="Q90" i="17"/>
  <c r="Z90" i="17"/>
  <c r="P90" i="17"/>
  <c r="Y90" i="17"/>
  <c r="Q89" i="17"/>
  <c r="Z89" i="17"/>
  <c r="P89" i="17"/>
  <c r="Y89" i="17"/>
  <c r="Q88" i="17"/>
  <c r="Z88" i="17"/>
  <c r="P88" i="17"/>
  <c r="Y88" i="17"/>
  <c r="Q87" i="17"/>
  <c r="Z87" i="17"/>
  <c r="P87" i="17"/>
  <c r="Y87" i="17"/>
  <c r="Q86" i="17"/>
  <c r="Z86" i="17"/>
  <c r="P86" i="17"/>
  <c r="Y86" i="17"/>
  <c r="Q85" i="17"/>
  <c r="Z85" i="17"/>
  <c r="P85" i="17"/>
  <c r="Y85" i="17"/>
  <c r="Q84" i="17"/>
  <c r="Z84" i="17"/>
  <c r="P84" i="17"/>
  <c r="Y84" i="17"/>
  <c r="Q83" i="17"/>
  <c r="Z83" i="17"/>
  <c r="P83" i="17"/>
  <c r="Y83" i="17"/>
  <c r="Q82" i="17"/>
  <c r="Z82" i="17"/>
  <c r="P82" i="17"/>
  <c r="Y82" i="17"/>
  <c r="Q81" i="17"/>
  <c r="Z81" i="17"/>
  <c r="P81" i="17"/>
  <c r="Y81" i="17"/>
  <c r="Q80" i="17"/>
  <c r="Z80" i="17"/>
  <c r="P80" i="17"/>
  <c r="Y80" i="17"/>
  <c r="Q79" i="17"/>
  <c r="Z79" i="17"/>
  <c r="P79" i="17"/>
  <c r="Y79" i="17"/>
  <c r="Q78" i="17"/>
  <c r="Z78" i="17"/>
  <c r="P78" i="17"/>
  <c r="Y78" i="17"/>
  <c r="Q77" i="17"/>
  <c r="Z77" i="17"/>
  <c r="P77" i="17"/>
  <c r="Y77" i="17"/>
  <c r="Q76" i="17"/>
  <c r="Z76" i="17"/>
  <c r="P76" i="17"/>
  <c r="Y76" i="17"/>
  <c r="Q75" i="17"/>
  <c r="Z75" i="17"/>
  <c r="P75" i="17"/>
  <c r="Y75" i="17"/>
  <c r="Q74" i="17"/>
  <c r="Z74" i="17"/>
  <c r="P74" i="17"/>
  <c r="Y74" i="17"/>
  <c r="Q73" i="17"/>
  <c r="Z73" i="17"/>
  <c r="P73" i="17"/>
  <c r="Y73" i="17"/>
  <c r="Q72" i="17"/>
  <c r="Z72" i="17"/>
  <c r="P72" i="17"/>
  <c r="Y72" i="17"/>
  <c r="Q71" i="17"/>
  <c r="Z71" i="17"/>
  <c r="P71" i="17"/>
  <c r="Y71" i="17"/>
  <c r="Q70" i="17"/>
  <c r="Z70" i="17"/>
  <c r="P70" i="17"/>
  <c r="Y70" i="17"/>
  <c r="Q69" i="17"/>
  <c r="Z69" i="17"/>
  <c r="P69" i="17"/>
  <c r="Y69" i="17"/>
  <c r="Q68" i="17"/>
  <c r="Z68" i="17"/>
  <c r="P68" i="17"/>
  <c r="Y68" i="17"/>
  <c r="Q67" i="17"/>
  <c r="Z67" i="17"/>
  <c r="P67" i="17"/>
  <c r="Y67" i="17"/>
  <c r="Q66" i="17"/>
  <c r="Z66" i="17"/>
  <c r="P66" i="17"/>
  <c r="Y66" i="17"/>
  <c r="Q65" i="17"/>
  <c r="Z65" i="17"/>
  <c r="P65" i="17"/>
  <c r="Y65" i="17"/>
  <c r="Q64" i="17"/>
  <c r="Z64" i="17"/>
  <c r="P64" i="17"/>
  <c r="Y64" i="17"/>
  <c r="Q63" i="17"/>
  <c r="Z63" i="17"/>
  <c r="P63" i="17"/>
  <c r="Y63" i="17"/>
  <c r="Q62" i="17"/>
  <c r="Z62" i="17"/>
  <c r="P62" i="17"/>
  <c r="Y62" i="17"/>
  <c r="Q61" i="17"/>
  <c r="Z61" i="17"/>
  <c r="P61" i="17"/>
  <c r="Y61" i="17"/>
  <c r="Q60" i="17"/>
  <c r="Z60" i="17"/>
  <c r="P60" i="17"/>
  <c r="Y60" i="17"/>
  <c r="Q59" i="17"/>
  <c r="Z59" i="17"/>
  <c r="P59" i="17"/>
  <c r="Y59" i="17"/>
  <c r="Q58" i="17"/>
  <c r="Z58" i="17"/>
  <c r="P58" i="17"/>
  <c r="Y58" i="17"/>
  <c r="Q57" i="17"/>
  <c r="Z57" i="17"/>
  <c r="P57" i="17"/>
  <c r="Y57" i="17"/>
  <c r="Q56" i="17"/>
  <c r="Z56" i="17"/>
  <c r="P56" i="17"/>
  <c r="Y56" i="17"/>
  <c r="Q55" i="17"/>
  <c r="Z55" i="17"/>
  <c r="P55" i="17"/>
  <c r="Y55" i="17"/>
  <c r="Q54" i="17"/>
  <c r="Z54" i="17"/>
  <c r="P54" i="17"/>
  <c r="Y54" i="17"/>
  <c r="Q53" i="17"/>
  <c r="Z53" i="17"/>
  <c r="P53" i="17"/>
  <c r="Y53" i="17"/>
  <c r="Q52" i="17"/>
  <c r="Z52" i="17"/>
  <c r="P52" i="17"/>
  <c r="Y52" i="17"/>
  <c r="Q51" i="17"/>
  <c r="Z51" i="17"/>
  <c r="P51" i="17"/>
  <c r="Y51" i="17"/>
  <c r="Q50" i="17"/>
  <c r="Z50" i="17"/>
  <c r="P50" i="17"/>
  <c r="Y50" i="17"/>
  <c r="Q49" i="17"/>
  <c r="Z49" i="17"/>
  <c r="P49" i="17"/>
  <c r="Y49" i="17"/>
  <c r="Q48" i="17"/>
  <c r="Z48" i="17"/>
  <c r="P48" i="17"/>
  <c r="Y48" i="17"/>
  <c r="Q47" i="17"/>
  <c r="Z47" i="17"/>
  <c r="P47" i="17"/>
  <c r="Y47" i="17"/>
  <c r="Q46" i="17"/>
  <c r="Z46" i="17"/>
  <c r="P46" i="17"/>
  <c r="Y46" i="17"/>
  <c r="Q45" i="17"/>
  <c r="Z45" i="17"/>
  <c r="P45" i="17"/>
  <c r="Y45" i="17"/>
  <c r="Q44" i="17"/>
  <c r="Z44" i="17"/>
  <c r="P44" i="17"/>
  <c r="Y44" i="17"/>
  <c r="Q43" i="17"/>
  <c r="Z43" i="17"/>
  <c r="P43" i="17"/>
  <c r="Y43" i="17"/>
  <c r="Q42" i="17"/>
  <c r="Z42" i="17"/>
  <c r="P42" i="17"/>
  <c r="Y42" i="17"/>
  <c r="Q41" i="17"/>
  <c r="Z41" i="17"/>
  <c r="P41" i="17"/>
  <c r="Y41" i="17"/>
  <c r="Q40" i="17"/>
  <c r="Z40" i="17"/>
  <c r="P40" i="17"/>
  <c r="Y40" i="17"/>
  <c r="Q39" i="17"/>
  <c r="Z39" i="17"/>
  <c r="P39" i="17"/>
  <c r="Y39" i="17"/>
  <c r="Q38" i="17"/>
  <c r="Z38" i="17"/>
  <c r="P38" i="17"/>
  <c r="Y38" i="17"/>
  <c r="Q37" i="17"/>
  <c r="Z37" i="17"/>
  <c r="P37" i="17"/>
  <c r="Y37" i="17"/>
  <c r="Q36" i="17"/>
  <c r="Z36" i="17"/>
  <c r="P36" i="17"/>
  <c r="Y36" i="17"/>
  <c r="Q35" i="17"/>
  <c r="Z35" i="17"/>
  <c r="P35" i="17"/>
  <c r="Y35" i="17"/>
  <c r="Q34" i="17"/>
  <c r="Z34" i="17"/>
  <c r="P34" i="17"/>
  <c r="Y34" i="17"/>
  <c r="Q33" i="17"/>
  <c r="Z33" i="17"/>
  <c r="P33" i="17"/>
  <c r="Y33" i="17"/>
  <c r="Q32" i="17"/>
  <c r="Z32" i="17"/>
  <c r="P32" i="17"/>
  <c r="Y32" i="17"/>
  <c r="Q31" i="17"/>
  <c r="Z31" i="17"/>
  <c r="P31" i="17"/>
  <c r="Y31" i="17"/>
  <c r="Q30" i="17"/>
  <c r="Z30" i="17"/>
  <c r="P30" i="17"/>
  <c r="Y30" i="17"/>
  <c r="Q29" i="17"/>
  <c r="Z29" i="17"/>
  <c r="P29" i="17"/>
  <c r="Y29" i="17"/>
  <c r="Q28" i="17"/>
  <c r="Z28" i="17"/>
  <c r="P28" i="17"/>
  <c r="Y28" i="17"/>
  <c r="Q27" i="17"/>
  <c r="Z27" i="17"/>
  <c r="P27" i="17"/>
  <c r="Y27" i="17"/>
  <c r="Q26" i="17"/>
  <c r="Z26" i="17"/>
  <c r="P26" i="17"/>
  <c r="Y26" i="17"/>
  <c r="Q25" i="17"/>
  <c r="Z25" i="17"/>
  <c r="P25" i="17"/>
  <c r="Y25" i="17"/>
  <c r="Q24" i="17"/>
  <c r="Z24" i="17"/>
  <c r="P24" i="17"/>
  <c r="Y24" i="17"/>
  <c r="Q23" i="17"/>
  <c r="Z23" i="17"/>
  <c r="P23" i="17"/>
  <c r="Y23" i="17"/>
  <c r="Q22" i="17"/>
  <c r="Z22" i="17"/>
  <c r="P22" i="17"/>
  <c r="Y22" i="17"/>
  <c r="Q21" i="17"/>
  <c r="Z21" i="17"/>
  <c r="P21" i="17"/>
  <c r="Y21" i="17"/>
  <c r="Q20" i="17"/>
  <c r="Z20" i="17"/>
  <c r="P20" i="17"/>
  <c r="Y20" i="17"/>
  <c r="Q19" i="17"/>
  <c r="Z19" i="17"/>
  <c r="P19" i="17"/>
  <c r="Y19" i="17"/>
  <c r="Q18" i="17"/>
  <c r="Z18" i="17"/>
  <c r="P18" i="17"/>
  <c r="Y18" i="17"/>
  <c r="Q17" i="17"/>
  <c r="Z17" i="17"/>
  <c r="P17" i="17"/>
  <c r="Y17" i="17"/>
  <c r="Q16" i="17"/>
  <c r="Z16" i="17"/>
  <c r="P16" i="17"/>
  <c r="Y16" i="17"/>
  <c r="Q15" i="17"/>
  <c r="Z15" i="17"/>
  <c r="P15" i="17"/>
  <c r="Y15" i="17"/>
  <c r="Q14" i="17"/>
  <c r="Z14" i="17"/>
  <c r="P14" i="17"/>
  <c r="Y14" i="17"/>
  <c r="Q13" i="17"/>
  <c r="Z13" i="17"/>
  <c r="P13" i="17"/>
  <c r="Y13" i="17"/>
  <c r="Q12" i="17"/>
  <c r="Z12" i="17"/>
  <c r="P12" i="17"/>
  <c r="Y12" i="17"/>
  <c r="Q11" i="17"/>
  <c r="Z11" i="17"/>
  <c r="P11" i="17"/>
  <c r="Y11" i="17"/>
  <c r="Q10" i="17"/>
  <c r="Z10" i="17"/>
  <c r="P10" i="17"/>
  <c r="Y10" i="17"/>
  <c r="Q9" i="17"/>
  <c r="Z9" i="17"/>
  <c r="P9" i="17"/>
  <c r="Y9" i="17"/>
  <c r="Q8" i="17"/>
  <c r="Z8" i="17"/>
  <c r="P8" i="17"/>
  <c r="Y8" i="17"/>
  <c r="Q7" i="17"/>
  <c r="Z7" i="17"/>
  <c r="P7" i="17"/>
  <c r="Y7" i="17"/>
  <c r="Q6" i="17"/>
  <c r="Z6" i="17"/>
  <c r="P6" i="17"/>
  <c r="Y6" i="17"/>
  <c r="Q5" i="17"/>
  <c r="Z5" i="17"/>
  <c r="P5" i="17"/>
  <c r="Y5" i="17"/>
  <c r="Q4" i="17"/>
  <c r="Z4" i="17"/>
  <c r="P4" i="17"/>
  <c r="Y4" i="17"/>
  <c r="Q3" i="17"/>
  <c r="Z3" i="17"/>
  <c r="P3" i="17"/>
  <c r="Y3" i="17"/>
  <c r="Q2" i="17"/>
  <c r="Z2" i="17"/>
  <c r="P2" i="17"/>
  <c r="Y2" i="17"/>
  <c r="Q1" i="17"/>
  <c r="Z1" i="17"/>
  <c r="P1" i="17"/>
  <c r="Y1" i="17"/>
  <c r="G162" i="17"/>
  <c r="V162" i="17"/>
  <c r="E162" i="17"/>
  <c r="U162" i="17"/>
  <c r="C162" i="17"/>
  <c r="T162" i="17"/>
  <c r="G161" i="17"/>
  <c r="V161" i="17"/>
  <c r="E161" i="17"/>
  <c r="U161" i="17"/>
  <c r="C161" i="17"/>
  <c r="T161" i="17"/>
  <c r="G160" i="17"/>
  <c r="V160" i="17"/>
  <c r="E160" i="17"/>
  <c r="U160" i="17"/>
  <c r="C160" i="17"/>
  <c r="T160" i="17"/>
  <c r="G159" i="17"/>
  <c r="V159" i="17"/>
  <c r="E159" i="17"/>
  <c r="U159" i="17"/>
  <c r="C159" i="17"/>
  <c r="T159" i="17"/>
  <c r="G158" i="17"/>
  <c r="V158" i="17"/>
  <c r="E158" i="17"/>
  <c r="U158" i="17"/>
  <c r="C158" i="17"/>
  <c r="T158" i="17"/>
  <c r="G157" i="17"/>
  <c r="V157" i="17"/>
  <c r="E157" i="17"/>
  <c r="U157" i="17"/>
  <c r="C157" i="17"/>
  <c r="T157" i="17"/>
  <c r="G156" i="17"/>
  <c r="V156" i="17"/>
  <c r="E156" i="17"/>
  <c r="U156" i="17"/>
  <c r="C156" i="17"/>
  <c r="T156" i="17"/>
  <c r="G155" i="17"/>
  <c r="V155" i="17"/>
  <c r="E155" i="17"/>
  <c r="U155" i="17"/>
  <c r="C155" i="17"/>
  <c r="T155" i="17"/>
  <c r="G154" i="17"/>
  <c r="V154" i="17"/>
  <c r="E154" i="17"/>
  <c r="U154" i="17"/>
  <c r="C154" i="17"/>
  <c r="T154" i="17"/>
  <c r="G153" i="17"/>
  <c r="V153" i="17"/>
  <c r="E153" i="17"/>
  <c r="U153" i="17"/>
  <c r="C153" i="17"/>
  <c r="T153" i="17"/>
  <c r="G152" i="17"/>
  <c r="V152" i="17"/>
  <c r="E152" i="17"/>
  <c r="U152" i="17"/>
  <c r="C152" i="17"/>
  <c r="T152" i="17"/>
  <c r="G151" i="17"/>
  <c r="V151" i="17"/>
  <c r="E151" i="17"/>
  <c r="U151" i="17"/>
  <c r="C151" i="17"/>
  <c r="T151" i="17"/>
  <c r="G150" i="17"/>
  <c r="V150" i="17"/>
  <c r="E150" i="17"/>
  <c r="U150" i="17"/>
  <c r="C150" i="17"/>
  <c r="T150" i="17"/>
  <c r="G149" i="17"/>
  <c r="V149" i="17"/>
  <c r="E149" i="17"/>
  <c r="U149" i="17"/>
  <c r="C149" i="17"/>
  <c r="T149" i="17"/>
  <c r="G148" i="17"/>
  <c r="V148" i="17"/>
  <c r="E148" i="17"/>
  <c r="U148" i="17"/>
  <c r="C148" i="17"/>
  <c r="T148" i="17"/>
  <c r="G147" i="17"/>
  <c r="V147" i="17"/>
  <c r="E147" i="17"/>
  <c r="U147" i="17"/>
  <c r="C147" i="17"/>
  <c r="T147" i="17"/>
  <c r="G146" i="17"/>
  <c r="V146" i="17"/>
  <c r="E146" i="17"/>
  <c r="U146" i="17"/>
  <c r="C146" i="17"/>
  <c r="T146" i="17"/>
  <c r="G145" i="17"/>
  <c r="V145" i="17"/>
  <c r="E145" i="17"/>
  <c r="U145" i="17"/>
  <c r="C145" i="17"/>
  <c r="T145" i="17"/>
  <c r="G144" i="17"/>
  <c r="V144" i="17"/>
  <c r="E144" i="17"/>
  <c r="U144" i="17"/>
  <c r="C144" i="17"/>
  <c r="T144" i="17"/>
  <c r="G143" i="17"/>
  <c r="V143" i="17"/>
  <c r="E143" i="17"/>
  <c r="U143" i="17"/>
  <c r="C143" i="17"/>
  <c r="T143" i="17"/>
  <c r="G142" i="17"/>
  <c r="V142" i="17"/>
  <c r="E142" i="17"/>
  <c r="U142" i="17"/>
  <c r="C142" i="17"/>
  <c r="T142" i="17"/>
  <c r="G141" i="17"/>
  <c r="V141" i="17"/>
  <c r="E141" i="17"/>
  <c r="U141" i="17"/>
  <c r="C141" i="17"/>
  <c r="T141" i="17"/>
  <c r="G140" i="17"/>
  <c r="V140" i="17"/>
  <c r="E140" i="17"/>
  <c r="U140" i="17"/>
  <c r="C140" i="17"/>
  <c r="T140" i="17"/>
  <c r="G139" i="17"/>
  <c r="V139" i="17"/>
  <c r="E139" i="17"/>
  <c r="U139" i="17"/>
  <c r="C139" i="17"/>
  <c r="T139" i="17"/>
  <c r="G138" i="17"/>
  <c r="V138" i="17"/>
  <c r="E138" i="17"/>
  <c r="U138" i="17"/>
  <c r="C138" i="17"/>
  <c r="T138" i="17"/>
  <c r="G137" i="17"/>
  <c r="V137" i="17"/>
  <c r="E137" i="17"/>
  <c r="U137" i="17"/>
  <c r="C137" i="17"/>
  <c r="T137" i="17"/>
  <c r="G136" i="17"/>
  <c r="V136" i="17"/>
  <c r="E136" i="17"/>
  <c r="U136" i="17"/>
  <c r="C136" i="17"/>
  <c r="T136" i="17"/>
  <c r="G135" i="17"/>
  <c r="V135" i="17"/>
  <c r="E135" i="17"/>
  <c r="U135" i="17"/>
  <c r="C135" i="17"/>
  <c r="T135" i="17"/>
  <c r="G134" i="17"/>
  <c r="V134" i="17"/>
  <c r="E134" i="17"/>
  <c r="U134" i="17"/>
  <c r="C134" i="17"/>
  <c r="T134" i="17"/>
  <c r="G133" i="17"/>
  <c r="V133" i="17"/>
  <c r="E133" i="17"/>
  <c r="U133" i="17"/>
  <c r="C133" i="17"/>
  <c r="T133" i="17"/>
  <c r="G132" i="17"/>
  <c r="V132" i="17"/>
  <c r="E132" i="17"/>
  <c r="U132" i="17"/>
  <c r="C132" i="17"/>
  <c r="T132" i="17"/>
  <c r="G131" i="17"/>
  <c r="V131" i="17"/>
  <c r="E131" i="17"/>
  <c r="U131" i="17"/>
  <c r="C131" i="17"/>
  <c r="T131" i="17"/>
  <c r="G130" i="17"/>
  <c r="V130" i="17"/>
  <c r="E130" i="17"/>
  <c r="U130" i="17"/>
  <c r="C130" i="17"/>
  <c r="T130" i="17"/>
  <c r="G129" i="17"/>
  <c r="V129" i="17"/>
  <c r="E129" i="17"/>
  <c r="U129" i="17"/>
  <c r="C129" i="17"/>
  <c r="T129" i="17"/>
  <c r="G128" i="17"/>
  <c r="V128" i="17"/>
  <c r="E128" i="17"/>
  <c r="U128" i="17"/>
  <c r="C128" i="17"/>
  <c r="T128" i="17"/>
  <c r="G127" i="17"/>
  <c r="V127" i="17"/>
  <c r="E127" i="17"/>
  <c r="U127" i="17"/>
  <c r="C127" i="17"/>
  <c r="T127" i="17"/>
  <c r="G126" i="17"/>
  <c r="V126" i="17"/>
  <c r="E126" i="17"/>
  <c r="U126" i="17"/>
  <c r="C126" i="17"/>
  <c r="T126" i="17"/>
  <c r="G125" i="17"/>
  <c r="V125" i="17"/>
  <c r="E125" i="17"/>
  <c r="U125" i="17"/>
  <c r="C125" i="17"/>
  <c r="T125" i="17"/>
  <c r="G124" i="17"/>
  <c r="V124" i="17"/>
  <c r="E124" i="17"/>
  <c r="U124" i="17"/>
  <c r="C124" i="17"/>
  <c r="T124" i="17"/>
  <c r="G123" i="17"/>
  <c r="V123" i="17"/>
  <c r="E123" i="17"/>
  <c r="U123" i="17"/>
  <c r="C123" i="17"/>
  <c r="T123" i="17"/>
  <c r="G122" i="17"/>
  <c r="V122" i="17"/>
  <c r="E122" i="17"/>
  <c r="U122" i="17"/>
  <c r="C122" i="17"/>
  <c r="T122" i="17"/>
  <c r="G121" i="17"/>
  <c r="V121" i="17"/>
  <c r="E121" i="17"/>
  <c r="U121" i="17"/>
  <c r="C121" i="17"/>
  <c r="T121" i="17"/>
  <c r="G120" i="17"/>
  <c r="V120" i="17"/>
  <c r="E120" i="17"/>
  <c r="U120" i="17"/>
  <c r="C120" i="17"/>
  <c r="T120" i="17"/>
  <c r="G119" i="17"/>
  <c r="V119" i="17"/>
  <c r="E119" i="17"/>
  <c r="U119" i="17"/>
  <c r="C119" i="17"/>
  <c r="T119" i="17"/>
  <c r="G118" i="17"/>
  <c r="V118" i="17"/>
  <c r="E118" i="17"/>
  <c r="U118" i="17"/>
  <c r="C118" i="17"/>
  <c r="T118" i="17"/>
  <c r="G117" i="17"/>
  <c r="V117" i="17"/>
  <c r="E117" i="17"/>
  <c r="U117" i="17"/>
  <c r="C117" i="17"/>
  <c r="T117" i="17"/>
  <c r="G116" i="17"/>
  <c r="V116" i="17"/>
  <c r="E116" i="17"/>
  <c r="U116" i="17"/>
  <c r="C116" i="17"/>
  <c r="T116" i="17"/>
  <c r="G115" i="17"/>
  <c r="V115" i="17"/>
  <c r="E115" i="17"/>
  <c r="U115" i="17"/>
  <c r="C115" i="17"/>
  <c r="T115" i="17"/>
  <c r="G114" i="17"/>
  <c r="V114" i="17"/>
  <c r="E114" i="17"/>
  <c r="U114" i="17"/>
  <c r="C114" i="17"/>
  <c r="T114" i="17"/>
  <c r="G113" i="17"/>
  <c r="V113" i="17"/>
  <c r="E113" i="17"/>
  <c r="U113" i="17"/>
  <c r="C113" i="17"/>
  <c r="T113" i="17"/>
  <c r="G112" i="17"/>
  <c r="V112" i="17"/>
  <c r="E112" i="17"/>
  <c r="U112" i="17"/>
  <c r="C112" i="17"/>
  <c r="T112" i="17"/>
  <c r="G111" i="17"/>
  <c r="V111" i="17"/>
  <c r="E111" i="17"/>
  <c r="U111" i="17"/>
  <c r="C111" i="17"/>
  <c r="T111" i="17"/>
  <c r="G110" i="17"/>
  <c r="V110" i="17"/>
  <c r="E110" i="17"/>
  <c r="U110" i="17"/>
  <c r="C110" i="17"/>
  <c r="T110" i="17"/>
  <c r="G109" i="17"/>
  <c r="V109" i="17"/>
  <c r="E109" i="17"/>
  <c r="U109" i="17"/>
  <c r="C109" i="17"/>
  <c r="T109" i="17"/>
  <c r="G108" i="17"/>
  <c r="V108" i="17"/>
  <c r="E108" i="17"/>
  <c r="U108" i="17"/>
  <c r="C108" i="17"/>
  <c r="T108" i="17"/>
  <c r="G107" i="17"/>
  <c r="V107" i="17"/>
  <c r="E107" i="17"/>
  <c r="U107" i="17"/>
  <c r="C107" i="17"/>
  <c r="T107" i="17"/>
  <c r="G106" i="17"/>
  <c r="V106" i="17"/>
  <c r="E106" i="17"/>
  <c r="U106" i="17"/>
  <c r="C106" i="17"/>
  <c r="T106" i="17"/>
  <c r="G105" i="17"/>
  <c r="V105" i="17"/>
  <c r="E105" i="17"/>
  <c r="U105" i="17"/>
  <c r="C105" i="17"/>
  <c r="T105" i="17"/>
  <c r="G104" i="17"/>
  <c r="V104" i="17"/>
  <c r="E104" i="17"/>
  <c r="U104" i="17"/>
  <c r="C104" i="17"/>
  <c r="T104" i="17"/>
  <c r="G103" i="17"/>
  <c r="V103" i="17"/>
  <c r="E103" i="17"/>
  <c r="U103" i="17"/>
  <c r="C103" i="17"/>
  <c r="T103" i="17"/>
  <c r="G102" i="17"/>
  <c r="V102" i="17"/>
  <c r="E102" i="17"/>
  <c r="U102" i="17"/>
  <c r="C102" i="17"/>
  <c r="T102" i="17"/>
  <c r="G101" i="17"/>
  <c r="V101" i="17"/>
  <c r="E101" i="17"/>
  <c r="U101" i="17"/>
  <c r="C101" i="17"/>
  <c r="T101" i="17"/>
  <c r="G100" i="17"/>
  <c r="V100" i="17"/>
  <c r="E100" i="17"/>
  <c r="U100" i="17"/>
  <c r="C100" i="17"/>
  <c r="T100" i="17"/>
  <c r="G99" i="17"/>
  <c r="V99" i="17"/>
  <c r="E99" i="17"/>
  <c r="U99" i="17"/>
  <c r="C99" i="17"/>
  <c r="T99" i="17"/>
  <c r="G98" i="17"/>
  <c r="V98" i="17"/>
  <c r="E98" i="17"/>
  <c r="U98" i="17"/>
  <c r="C98" i="17"/>
  <c r="T98" i="17"/>
  <c r="G97" i="17"/>
  <c r="V97" i="17"/>
  <c r="E97" i="17"/>
  <c r="U97" i="17"/>
  <c r="C97" i="17"/>
  <c r="T97" i="17"/>
  <c r="G96" i="17"/>
  <c r="V96" i="17"/>
  <c r="E96" i="17"/>
  <c r="U96" i="17"/>
  <c r="C96" i="17"/>
  <c r="T96" i="17"/>
  <c r="G95" i="17"/>
  <c r="V95" i="17"/>
  <c r="E95" i="17"/>
  <c r="U95" i="17"/>
  <c r="C95" i="17"/>
  <c r="T95" i="17"/>
  <c r="G94" i="17"/>
  <c r="V94" i="17"/>
  <c r="E94" i="17"/>
  <c r="U94" i="17"/>
  <c r="C94" i="17"/>
  <c r="T94" i="17"/>
  <c r="G93" i="17"/>
  <c r="V93" i="17"/>
  <c r="E93" i="17"/>
  <c r="U93" i="17"/>
  <c r="C93" i="17"/>
  <c r="T93" i="17"/>
  <c r="G92" i="17"/>
  <c r="V92" i="17"/>
  <c r="E92" i="17"/>
  <c r="U92" i="17"/>
  <c r="C92" i="17"/>
  <c r="T92" i="17"/>
  <c r="G91" i="17"/>
  <c r="V91" i="17"/>
  <c r="E91" i="17"/>
  <c r="U91" i="17"/>
  <c r="C91" i="17"/>
  <c r="T91" i="17"/>
  <c r="G90" i="17"/>
  <c r="V90" i="17"/>
  <c r="E90" i="17"/>
  <c r="U90" i="17"/>
  <c r="C90" i="17"/>
  <c r="T90" i="17"/>
  <c r="G89" i="17"/>
  <c r="V89" i="17"/>
  <c r="E89" i="17"/>
  <c r="U89" i="17"/>
  <c r="C89" i="17"/>
  <c r="T89" i="17"/>
  <c r="G88" i="17"/>
  <c r="V88" i="17"/>
  <c r="E88" i="17"/>
  <c r="U88" i="17"/>
  <c r="C88" i="17"/>
  <c r="T88" i="17"/>
  <c r="G87" i="17"/>
  <c r="V87" i="17"/>
  <c r="E87" i="17"/>
  <c r="U87" i="17"/>
  <c r="C87" i="17"/>
  <c r="T87" i="17"/>
  <c r="G86" i="17"/>
  <c r="V86" i="17"/>
  <c r="E86" i="17"/>
  <c r="U86" i="17"/>
  <c r="C86" i="17"/>
  <c r="T86" i="17"/>
  <c r="G85" i="17"/>
  <c r="V85" i="17"/>
  <c r="E85" i="17"/>
  <c r="U85" i="17"/>
  <c r="C85" i="17"/>
  <c r="T85" i="17"/>
  <c r="G84" i="17"/>
  <c r="V84" i="17"/>
  <c r="E84" i="17"/>
  <c r="U84" i="17"/>
  <c r="C84" i="17"/>
  <c r="T84" i="17"/>
  <c r="G83" i="17"/>
  <c r="V83" i="17"/>
  <c r="E83" i="17"/>
  <c r="U83" i="17"/>
  <c r="C83" i="17"/>
  <c r="T83" i="17"/>
  <c r="G82" i="17"/>
  <c r="V82" i="17"/>
  <c r="E82" i="17"/>
  <c r="U82" i="17"/>
  <c r="C82" i="17"/>
  <c r="T82" i="17"/>
  <c r="G81" i="17"/>
  <c r="V81" i="17"/>
  <c r="E81" i="17"/>
  <c r="U81" i="17"/>
  <c r="C81" i="17"/>
  <c r="T81" i="17"/>
  <c r="G80" i="17"/>
  <c r="V80" i="17"/>
  <c r="E80" i="17"/>
  <c r="U80" i="17"/>
  <c r="C80" i="17"/>
  <c r="T80" i="17"/>
  <c r="G79" i="17"/>
  <c r="V79" i="17"/>
  <c r="E79" i="17"/>
  <c r="U79" i="17"/>
  <c r="C79" i="17"/>
  <c r="T79" i="17"/>
  <c r="G78" i="17"/>
  <c r="V78" i="17"/>
  <c r="E78" i="17"/>
  <c r="U78" i="17"/>
  <c r="C78" i="17"/>
  <c r="T78" i="17"/>
  <c r="G77" i="17"/>
  <c r="V77" i="17"/>
  <c r="E77" i="17"/>
  <c r="U77" i="17"/>
  <c r="C77" i="17"/>
  <c r="T77" i="17"/>
  <c r="G76" i="17"/>
  <c r="V76" i="17"/>
  <c r="E76" i="17"/>
  <c r="U76" i="17"/>
  <c r="C76" i="17"/>
  <c r="T76" i="17"/>
  <c r="G75" i="17"/>
  <c r="V75" i="17"/>
  <c r="E75" i="17"/>
  <c r="U75" i="17"/>
  <c r="C75" i="17"/>
  <c r="T75" i="17"/>
  <c r="G74" i="17"/>
  <c r="V74" i="17"/>
  <c r="E74" i="17"/>
  <c r="U74" i="17"/>
  <c r="C74" i="17"/>
  <c r="T74" i="17"/>
  <c r="G73" i="17"/>
  <c r="V73" i="17"/>
  <c r="E73" i="17"/>
  <c r="U73" i="17"/>
  <c r="C73" i="17"/>
  <c r="T73" i="17"/>
  <c r="G72" i="17"/>
  <c r="V72" i="17"/>
  <c r="E72" i="17"/>
  <c r="U72" i="17"/>
  <c r="C72" i="17"/>
  <c r="T72" i="17"/>
  <c r="G71" i="17"/>
  <c r="V71" i="17"/>
  <c r="E71" i="17"/>
  <c r="U71" i="17"/>
  <c r="C71" i="17"/>
  <c r="T71" i="17"/>
  <c r="G70" i="17"/>
  <c r="V70" i="17"/>
  <c r="E70" i="17"/>
  <c r="U70" i="17"/>
  <c r="C70" i="17"/>
  <c r="T70" i="17"/>
  <c r="G69" i="17"/>
  <c r="V69" i="17"/>
  <c r="E69" i="17"/>
  <c r="U69" i="17"/>
  <c r="C69" i="17"/>
  <c r="T69" i="17"/>
  <c r="G68" i="17"/>
  <c r="V68" i="17"/>
  <c r="E68" i="17"/>
  <c r="U68" i="17"/>
  <c r="C68" i="17"/>
  <c r="T68" i="17"/>
  <c r="G67" i="17"/>
  <c r="V67" i="17"/>
  <c r="E67" i="17"/>
  <c r="U67" i="17"/>
  <c r="C67" i="17"/>
  <c r="T67" i="17"/>
  <c r="G66" i="17"/>
  <c r="V66" i="17"/>
  <c r="E66" i="17"/>
  <c r="U66" i="17"/>
  <c r="C66" i="17"/>
  <c r="T66" i="17"/>
  <c r="G65" i="17"/>
  <c r="V65" i="17"/>
  <c r="E65" i="17"/>
  <c r="U65" i="17"/>
  <c r="C65" i="17"/>
  <c r="T65" i="17"/>
  <c r="G64" i="17"/>
  <c r="V64" i="17"/>
  <c r="E64" i="17"/>
  <c r="U64" i="17"/>
  <c r="C64" i="17"/>
  <c r="T64" i="17"/>
  <c r="G63" i="17"/>
  <c r="V63" i="17"/>
  <c r="E63" i="17"/>
  <c r="U63" i="17"/>
  <c r="C63" i="17"/>
  <c r="T63" i="17"/>
  <c r="G62" i="17"/>
  <c r="V62" i="17"/>
  <c r="E62" i="17"/>
  <c r="U62" i="17"/>
  <c r="C62" i="17"/>
  <c r="T62" i="17"/>
  <c r="G61" i="17"/>
  <c r="V61" i="17"/>
  <c r="E61" i="17"/>
  <c r="U61" i="17"/>
  <c r="C61" i="17"/>
  <c r="T61" i="17"/>
  <c r="G60" i="17"/>
  <c r="V60" i="17"/>
  <c r="E60" i="17"/>
  <c r="U60" i="17"/>
  <c r="C60" i="17"/>
  <c r="T60" i="17"/>
  <c r="G59" i="17"/>
  <c r="V59" i="17"/>
  <c r="E59" i="17"/>
  <c r="U59" i="17"/>
  <c r="C59" i="17"/>
  <c r="T59" i="17"/>
  <c r="G58" i="17"/>
  <c r="V58" i="17"/>
  <c r="E58" i="17"/>
  <c r="U58" i="17"/>
  <c r="C58" i="17"/>
  <c r="T58" i="17"/>
  <c r="G57" i="17"/>
  <c r="V57" i="17"/>
  <c r="E57" i="17"/>
  <c r="U57" i="17"/>
  <c r="C57" i="17"/>
  <c r="T57" i="17"/>
  <c r="G56" i="17"/>
  <c r="V56" i="17"/>
  <c r="E56" i="17"/>
  <c r="U56" i="17"/>
  <c r="C56" i="17"/>
  <c r="T56" i="17"/>
  <c r="G55" i="17"/>
  <c r="V55" i="17"/>
  <c r="E55" i="17"/>
  <c r="U55" i="17"/>
  <c r="C55" i="17"/>
  <c r="T55" i="17"/>
  <c r="G54" i="17"/>
  <c r="V54" i="17"/>
  <c r="E54" i="17"/>
  <c r="U54" i="17"/>
  <c r="C54" i="17"/>
  <c r="T54" i="17"/>
  <c r="G53" i="17"/>
  <c r="V53" i="17"/>
  <c r="E53" i="17"/>
  <c r="U53" i="17"/>
  <c r="C53" i="17"/>
  <c r="T53" i="17"/>
  <c r="G52" i="17"/>
  <c r="V52" i="17"/>
  <c r="E52" i="17"/>
  <c r="U52" i="17"/>
  <c r="C52" i="17"/>
  <c r="T52" i="17"/>
  <c r="G51" i="17"/>
  <c r="V51" i="17"/>
  <c r="E51" i="17"/>
  <c r="U51" i="17"/>
  <c r="C51" i="17"/>
  <c r="T51" i="17"/>
  <c r="G50" i="17"/>
  <c r="V50" i="17"/>
  <c r="E50" i="17"/>
  <c r="U50" i="17"/>
  <c r="C50" i="17"/>
  <c r="T50" i="17"/>
  <c r="G49" i="17"/>
  <c r="V49" i="17"/>
  <c r="E49" i="17"/>
  <c r="U49" i="17"/>
  <c r="C49" i="17"/>
  <c r="T49" i="17"/>
  <c r="G48" i="17"/>
  <c r="V48" i="17"/>
  <c r="E48" i="17"/>
  <c r="U48" i="17"/>
  <c r="C48" i="17"/>
  <c r="T48" i="17"/>
  <c r="G47" i="17"/>
  <c r="V47" i="17"/>
  <c r="E47" i="17"/>
  <c r="U47" i="17"/>
  <c r="C47" i="17"/>
  <c r="T47" i="17"/>
  <c r="G46" i="17"/>
  <c r="V46" i="17"/>
  <c r="E46" i="17"/>
  <c r="U46" i="17"/>
  <c r="C46" i="17"/>
  <c r="T46" i="17"/>
  <c r="G45" i="17"/>
  <c r="V45" i="17"/>
  <c r="E45" i="17"/>
  <c r="U45" i="17"/>
  <c r="C45" i="17"/>
  <c r="T45" i="17"/>
  <c r="G44" i="17"/>
  <c r="V44" i="17"/>
  <c r="E44" i="17"/>
  <c r="U44" i="17"/>
  <c r="C44" i="17"/>
  <c r="T44" i="17"/>
  <c r="G43" i="17"/>
  <c r="V43" i="17"/>
  <c r="E43" i="17"/>
  <c r="U43" i="17"/>
  <c r="C43" i="17"/>
  <c r="T43" i="17"/>
  <c r="G42" i="17"/>
  <c r="V42" i="17"/>
  <c r="E42" i="17"/>
  <c r="U42" i="17"/>
  <c r="C42" i="17"/>
  <c r="T42" i="17"/>
  <c r="G41" i="17"/>
  <c r="V41" i="17"/>
  <c r="E41" i="17"/>
  <c r="U41" i="17"/>
  <c r="C41" i="17"/>
  <c r="T41" i="17"/>
  <c r="G40" i="17"/>
  <c r="V40" i="17"/>
  <c r="E40" i="17"/>
  <c r="U40" i="17"/>
  <c r="C40" i="17"/>
  <c r="T40" i="17"/>
  <c r="G39" i="17"/>
  <c r="V39" i="17"/>
  <c r="E39" i="17"/>
  <c r="U39" i="17"/>
  <c r="C39" i="17"/>
  <c r="T39" i="17"/>
  <c r="G38" i="17"/>
  <c r="V38" i="17"/>
  <c r="E38" i="17"/>
  <c r="U38" i="17"/>
  <c r="C38" i="17"/>
  <c r="T38" i="17"/>
  <c r="G37" i="17"/>
  <c r="V37" i="17"/>
  <c r="E37" i="17"/>
  <c r="U37" i="17"/>
  <c r="C37" i="17"/>
  <c r="T37" i="17"/>
  <c r="G36" i="17"/>
  <c r="V36" i="17"/>
  <c r="E36" i="17"/>
  <c r="U36" i="17"/>
  <c r="C36" i="17"/>
  <c r="T36" i="17"/>
  <c r="G35" i="17"/>
  <c r="V35" i="17"/>
  <c r="E35" i="17"/>
  <c r="U35" i="17"/>
  <c r="C35" i="17"/>
  <c r="T35" i="17"/>
  <c r="G34" i="17"/>
  <c r="V34" i="17"/>
  <c r="E34" i="17"/>
  <c r="U34" i="17"/>
  <c r="C34" i="17"/>
  <c r="T34" i="17"/>
  <c r="G33" i="17"/>
  <c r="V33" i="17"/>
  <c r="E33" i="17"/>
  <c r="U33" i="17"/>
  <c r="C33" i="17"/>
  <c r="T33" i="17"/>
  <c r="G32" i="17"/>
  <c r="V32" i="17"/>
  <c r="E32" i="17"/>
  <c r="U32" i="17"/>
  <c r="C32" i="17"/>
  <c r="T32" i="17"/>
  <c r="G31" i="17"/>
  <c r="V31" i="17"/>
  <c r="E31" i="17"/>
  <c r="U31" i="17"/>
  <c r="C31" i="17"/>
  <c r="T31" i="17"/>
  <c r="G30" i="17"/>
  <c r="V30" i="17"/>
  <c r="E30" i="17"/>
  <c r="U30" i="17"/>
  <c r="C30" i="17"/>
  <c r="T30" i="17"/>
  <c r="G29" i="17"/>
  <c r="V29" i="17"/>
  <c r="E29" i="17"/>
  <c r="U29" i="17"/>
  <c r="C29" i="17"/>
  <c r="T29" i="17"/>
  <c r="G28" i="17"/>
  <c r="V28" i="17"/>
  <c r="E28" i="17"/>
  <c r="U28" i="17"/>
  <c r="C28" i="17"/>
  <c r="T28" i="17"/>
  <c r="G27" i="17"/>
  <c r="V27" i="17"/>
  <c r="E27" i="17"/>
  <c r="U27" i="17"/>
  <c r="C27" i="17"/>
  <c r="T27" i="17"/>
  <c r="G26" i="17"/>
  <c r="V26" i="17"/>
  <c r="E26" i="17"/>
  <c r="U26" i="17"/>
  <c r="C26" i="17"/>
  <c r="T26" i="17"/>
  <c r="G25" i="17"/>
  <c r="V25" i="17"/>
  <c r="E25" i="17"/>
  <c r="U25" i="17"/>
  <c r="C25" i="17"/>
  <c r="T25" i="17"/>
  <c r="G24" i="17"/>
  <c r="V24" i="17"/>
  <c r="E24" i="17"/>
  <c r="U24" i="17"/>
  <c r="C24" i="17"/>
  <c r="T24" i="17"/>
  <c r="G23" i="17"/>
  <c r="V23" i="17"/>
  <c r="E23" i="17"/>
  <c r="U23" i="17"/>
  <c r="C23" i="17"/>
  <c r="T23" i="17"/>
  <c r="G22" i="17"/>
  <c r="V22" i="17"/>
  <c r="E22" i="17"/>
  <c r="U22" i="17"/>
  <c r="C22" i="17"/>
  <c r="T22" i="17"/>
  <c r="G21" i="17"/>
  <c r="V21" i="17"/>
  <c r="E21" i="17"/>
  <c r="U21" i="17"/>
  <c r="C21" i="17"/>
  <c r="T21" i="17"/>
  <c r="G20" i="17"/>
  <c r="V20" i="17"/>
  <c r="E20" i="17"/>
  <c r="U20" i="17"/>
  <c r="C20" i="17"/>
  <c r="T20" i="17"/>
  <c r="G19" i="17"/>
  <c r="V19" i="17"/>
  <c r="E19" i="17"/>
  <c r="U19" i="17"/>
  <c r="C19" i="17"/>
  <c r="T19" i="17"/>
  <c r="G18" i="17"/>
  <c r="V18" i="17"/>
  <c r="E18" i="17"/>
  <c r="U18" i="17"/>
  <c r="C18" i="17"/>
  <c r="T18" i="17"/>
  <c r="G17" i="17"/>
  <c r="V17" i="17"/>
  <c r="E17" i="17"/>
  <c r="U17" i="17"/>
  <c r="C17" i="17"/>
  <c r="T17" i="17"/>
  <c r="G16" i="17"/>
  <c r="V16" i="17"/>
  <c r="E16" i="17"/>
  <c r="U16" i="17"/>
  <c r="C16" i="17"/>
  <c r="T16" i="17"/>
  <c r="G15" i="17"/>
  <c r="V15" i="17"/>
  <c r="E15" i="17"/>
  <c r="U15" i="17"/>
  <c r="C15" i="17"/>
  <c r="T15" i="17"/>
  <c r="G14" i="17"/>
  <c r="V14" i="17"/>
  <c r="E14" i="17"/>
  <c r="U14" i="17"/>
  <c r="C14" i="17"/>
  <c r="T14" i="17"/>
  <c r="G13" i="17"/>
  <c r="V13" i="17"/>
  <c r="E13" i="17"/>
  <c r="U13" i="17"/>
  <c r="C13" i="17"/>
  <c r="T13" i="17"/>
  <c r="G12" i="17"/>
  <c r="V12" i="17"/>
  <c r="E12" i="17"/>
  <c r="U12" i="17"/>
  <c r="C12" i="17"/>
  <c r="T12" i="17"/>
  <c r="G11" i="17"/>
  <c r="V11" i="17"/>
  <c r="E11" i="17"/>
  <c r="U11" i="17"/>
  <c r="C11" i="17"/>
  <c r="T11" i="17"/>
  <c r="G10" i="17"/>
  <c r="V10" i="17"/>
  <c r="E10" i="17"/>
  <c r="U10" i="17"/>
  <c r="C10" i="17"/>
  <c r="T10" i="17"/>
  <c r="G9" i="17"/>
  <c r="V9" i="17"/>
  <c r="E9" i="17"/>
  <c r="U9" i="17"/>
  <c r="C9" i="17"/>
  <c r="T9" i="17"/>
  <c r="G8" i="17"/>
  <c r="V8" i="17"/>
  <c r="E8" i="17"/>
  <c r="U8" i="17"/>
  <c r="C8" i="17"/>
  <c r="T8" i="17"/>
  <c r="G7" i="17"/>
  <c r="V7" i="17"/>
  <c r="E7" i="17"/>
  <c r="U7" i="17"/>
  <c r="C7" i="17"/>
  <c r="T7" i="17"/>
  <c r="G6" i="17"/>
  <c r="V6" i="17"/>
  <c r="E6" i="17"/>
  <c r="U6" i="17"/>
  <c r="C6" i="17"/>
  <c r="T6" i="17"/>
  <c r="G5" i="17"/>
  <c r="V5" i="17"/>
  <c r="E5" i="17"/>
  <c r="U5" i="17"/>
  <c r="C5" i="17"/>
  <c r="T5" i="17"/>
  <c r="G4" i="17"/>
  <c r="V4" i="17"/>
  <c r="E4" i="17"/>
  <c r="U4" i="17"/>
  <c r="C4" i="17"/>
  <c r="T4" i="17"/>
  <c r="G3" i="17"/>
  <c r="V3" i="17"/>
  <c r="E3" i="17"/>
  <c r="U3" i="17"/>
  <c r="C3" i="17"/>
  <c r="T3" i="17"/>
  <c r="G2" i="17"/>
  <c r="V2" i="17"/>
  <c r="E2" i="17"/>
  <c r="U2" i="17"/>
  <c r="C2" i="17"/>
  <c r="T2" i="17"/>
  <c r="G1" i="17"/>
  <c r="V1" i="17"/>
  <c r="E1" i="17"/>
  <c r="U1" i="17"/>
  <c r="C1" i="17"/>
  <c r="T1" i="17"/>
  <c r="O162" i="17"/>
  <c r="X162" i="17"/>
  <c r="O161" i="17"/>
  <c r="X161" i="17"/>
  <c r="O160" i="17"/>
  <c r="X160" i="17"/>
  <c r="O159" i="17"/>
  <c r="X159" i="17"/>
  <c r="O158" i="17"/>
  <c r="X158" i="17"/>
  <c r="O157" i="17"/>
  <c r="X157" i="17"/>
  <c r="O156" i="17"/>
  <c r="X156" i="17"/>
  <c r="O155" i="17"/>
  <c r="X155" i="17"/>
  <c r="O154" i="17"/>
  <c r="X154" i="17"/>
  <c r="O153" i="17"/>
  <c r="X153" i="17"/>
  <c r="O152" i="17"/>
  <c r="X152" i="17"/>
  <c r="O151" i="17"/>
  <c r="X151" i="17"/>
  <c r="O150" i="17"/>
  <c r="X150" i="17"/>
  <c r="O149" i="17"/>
  <c r="X149" i="17"/>
  <c r="O148" i="17"/>
  <c r="X148" i="17"/>
  <c r="O147" i="17"/>
  <c r="X147" i="17"/>
  <c r="O146" i="17"/>
  <c r="X146" i="17"/>
  <c r="O145" i="17"/>
  <c r="X145" i="17"/>
  <c r="O144" i="17"/>
  <c r="X144" i="17"/>
  <c r="O143" i="17"/>
  <c r="X143" i="17"/>
  <c r="O142" i="17"/>
  <c r="X142" i="17"/>
  <c r="O141" i="17"/>
  <c r="X141" i="17"/>
  <c r="O140" i="17"/>
  <c r="X140" i="17"/>
  <c r="O139" i="17"/>
  <c r="X139" i="17"/>
  <c r="O138" i="17"/>
  <c r="X138" i="17"/>
  <c r="O137" i="17"/>
  <c r="X137" i="17"/>
  <c r="O136" i="17"/>
  <c r="X136" i="17"/>
  <c r="O135" i="17"/>
  <c r="X135" i="17"/>
  <c r="O134" i="17"/>
  <c r="X134" i="17"/>
  <c r="O133" i="17"/>
  <c r="X133" i="17"/>
  <c r="O132" i="17"/>
  <c r="X132" i="17"/>
  <c r="O131" i="17"/>
  <c r="X131" i="17"/>
  <c r="O130" i="17"/>
  <c r="X130" i="17"/>
  <c r="O129" i="17"/>
  <c r="X129" i="17"/>
  <c r="O128" i="17"/>
  <c r="X128" i="17"/>
  <c r="O127" i="17"/>
  <c r="X127" i="17"/>
  <c r="O126" i="17"/>
  <c r="X126" i="17"/>
  <c r="O125" i="17"/>
  <c r="X125" i="17"/>
  <c r="O124" i="17"/>
  <c r="X124" i="17"/>
  <c r="O123" i="17"/>
  <c r="X123" i="17"/>
  <c r="O122" i="17"/>
  <c r="X122" i="17"/>
  <c r="O121" i="17"/>
  <c r="X121" i="17"/>
  <c r="O120" i="17"/>
  <c r="X120" i="17"/>
  <c r="O119" i="17"/>
  <c r="X119" i="17"/>
  <c r="O118" i="17"/>
  <c r="X118" i="17"/>
  <c r="O117" i="17"/>
  <c r="X117" i="17"/>
  <c r="O116" i="17"/>
  <c r="X116" i="17"/>
  <c r="O115" i="17"/>
  <c r="X115" i="17"/>
  <c r="O114" i="17"/>
  <c r="X114" i="17"/>
  <c r="O113" i="17"/>
  <c r="X113" i="17"/>
  <c r="O112" i="17"/>
  <c r="X112" i="17"/>
  <c r="O111" i="17"/>
  <c r="X111" i="17"/>
  <c r="O110" i="17"/>
  <c r="X110" i="17"/>
  <c r="O109" i="17"/>
  <c r="X109" i="17"/>
  <c r="O108" i="17"/>
  <c r="X108" i="17"/>
  <c r="O107" i="17"/>
  <c r="X107" i="17"/>
  <c r="O106" i="17"/>
  <c r="X106" i="17"/>
  <c r="O105" i="17"/>
  <c r="X105" i="17"/>
  <c r="O104" i="17"/>
  <c r="X104" i="17"/>
  <c r="O103" i="17"/>
  <c r="X103" i="17"/>
  <c r="O102" i="17"/>
  <c r="X102" i="17"/>
  <c r="O101" i="17"/>
  <c r="X101" i="17"/>
  <c r="O100" i="17"/>
  <c r="X100" i="17"/>
  <c r="O99" i="17"/>
  <c r="X99" i="17"/>
  <c r="O98" i="17"/>
  <c r="X98" i="17"/>
  <c r="O97" i="17"/>
  <c r="X97" i="17"/>
  <c r="O96" i="17"/>
  <c r="X96" i="17"/>
  <c r="O95" i="17"/>
  <c r="X95" i="17"/>
  <c r="O94" i="17"/>
  <c r="X94" i="17"/>
  <c r="O93" i="17"/>
  <c r="X93" i="17"/>
  <c r="O92" i="17"/>
  <c r="X92" i="17"/>
  <c r="O91" i="17"/>
  <c r="X91" i="17"/>
  <c r="O90" i="17"/>
  <c r="X90" i="17"/>
  <c r="O89" i="17"/>
  <c r="X89" i="17"/>
  <c r="O88" i="17"/>
  <c r="X88" i="17"/>
  <c r="O87" i="17"/>
  <c r="X87" i="17"/>
  <c r="O86" i="17"/>
  <c r="X86" i="17"/>
  <c r="O85" i="17"/>
  <c r="X85" i="17"/>
  <c r="O84" i="17"/>
  <c r="X84" i="17"/>
  <c r="O83" i="17"/>
  <c r="X83" i="17"/>
  <c r="O82" i="17"/>
  <c r="X82" i="17"/>
  <c r="O81" i="17"/>
  <c r="X81" i="17"/>
  <c r="O80" i="17"/>
  <c r="X80" i="17"/>
  <c r="O79" i="17"/>
  <c r="X79" i="17"/>
  <c r="O78" i="17"/>
  <c r="X78" i="17"/>
  <c r="O77" i="17"/>
  <c r="X77" i="17"/>
  <c r="O76" i="17"/>
  <c r="X76" i="17"/>
  <c r="O75" i="17"/>
  <c r="X75" i="17"/>
  <c r="O74" i="17"/>
  <c r="X74" i="17"/>
  <c r="O73" i="17"/>
  <c r="X73" i="17"/>
  <c r="O72" i="17"/>
  <c r="X72" i="17"/>
  <c r="O71" i="17"/>
  <c r="X71" i="17"/>
  <c r="O70" i="17"/>
  <c r="X70" i="17"/>
  <c r="O69" i="17"/>
  <c r="X69" i="17"/>
  <c r="O68" i="17"/>
  <c r="X68" i="17"/>
  <c r="O67" i="17"/>
  <c r="X67" i="17"/>
  <c r="O66" i="17"/>
  <c r="X66" i="17"/>
  <c r="O65" i="17"/>
  <c r="X65" i="17"/>
  <c r="O64" i="17"/>
  <c r="X64" i="17"/>
  <c r="O63" i="17"/>
  <c r="X63" i="17"/>
  <c r="O62" i="17"/>
  <c r="X62" i="17"/>
  <c r="O61" i="17"/>
  <c r="X61" i="17"/>
  <c r="O60" i="17"/>
  <c r="X60" i="17"/>
  <c r="O59" i="17"/>
  <c r="X59" i="17"/>
  <c r="O58" i="17"/>
  <c r="X58" i="17"/>
  <c r="O57" i="17"/>
  <c r="X57" i="17"/>
  <c r="O56" i="17"/>
  <c r="X56" i="17"/>
  <c r="O55" i="17"/>
  <c r="X55" i="17"/>
  <c r="O54" i="17"/>
  <c r="X54" i="17"/>
  <c r="O53" i="17"/>
  <c r="X53" i="17"/>
  <c r="O52" i="17"/>
  <c r="X52" i="17"/>
  <c r="O51" i="17"/>
  <c r="X51" i="17"/>
  <c r="O50" i="17"/>
  <c r="X50" i="17"/>
  <c r="O49" i="17"/>
  <c r="X49" i="17"/>
  <c r="O48" i="17"/>
  <c r="X48" i="17"/>
  <c r="O47" i="17"/>
  <c r="X47" i="17"/>
  <c r="O46" i="17"/>
  <c r="X46" i="17"/>
  <c r="O45" i="17"/>
  <c r="X45" i="17"/>
  <c r="O44" i="17"/>
  <c r="X44" i="17"/>
  <c r="O43" i="17"/>
  <c r="X43" i="17"/>
  <c r="O42" i="17"/>
  <c r="X42" i="17"/>
  <c r="O41" i="17"/>
  <c r="X41" i="17"/>
  <c r="O40" i="17"/>
  <c r="X40" i="17"/>
  <c r="O39" i="17"/>
  <c r="X39" i="17"/>
  <c r="O38" i="17"/>
  <c r="X38" i="17"/>
  <c r="O37" i="17"/>
  <c r="X37" i="17"/>
  <c r="O36" i="17"/>
  <c r="X36" i="17"/>
  <c r="O35" i="17"/>
  <c r="X35" i="17"/>
  <c r="O34" i="17"/>
  <c r="X34" i="17"/>
  <c r="O33" i="17"/>
  <c r="X33" i="17"/>
  <c r="O32" i="17"/>
  <c r="X32" i="17"/>
  <c r="O31" i="17"/>
  <c r="X31" i="17"/>
  <c r="O30" i="17"/>
  <c r="X30" i="17"/>
  <c r="O29" i="17"/>
  <c r="X29" i="17"/>
  <c r="O28" i="17"/>
  <c r="X28" i="17"/>
  <c r="O27" i="17"/>
  <c r="X27" i="17"/>
  <c r="O26" i="17"/>
  <c r="X26" i="17"/>
  <c r="O25" i="17"/>
  <c r="X25" i="17"/>
  <c r="O24" i="17"/>
  <c r="X24" i="17"/>
  <c r="O23" i="17"/>
  <c r="X23" i="17"/>
  <c r="O22" i="17"/>
  <c r="X22" i="17"/>
  <c r="O21" i="17"/>
  <c r="X21" i="17"/>
  <c r="O20" i="17"/>
  <c r="X20" i="17"/>
  <c r="O19" i="17"/>
  <c r="X19" i="17"/>
  <c r="O18" i="17"/>
  <c r="X18" i="17"/>
  <c r="O17" i="17"/>
  <c r="X17" i="17"/>
  <c r="O16" i="17"/>
  <c r="X16" i="17"/>
  <c r="O15" i="17"/>
  <c r="X15" i="17"/>
  <c r="O14" i="17"/>
  <c r="X14" i="17"/>
  <c r="O13" i="17"/>
  <c r="X13" i="17"/>
  <c r="O12" i="17"/>
  <c r="X12" i="17"/>
  <c r="O11" i="17"/>
  <c r="X11" i="17"/>
  <c r="O10" i="17"/>
  <c r="X10" i="17"/>
  <c r="O9" i="17"/>
  <c r="X9" i="17"/>
  <c r="O8" i="17"/>
  <c r="X8" i="17"/>
  <c r="O7" i="17"/>
  <c r="X7" i="17"/>
  <c r="O6" i="17"/>
  <c r="X6" i="17"/>
  <c r="O5" i="17"/>
  <c r="X5" i="17"/>
  <c r="O4" i="17"/>
  <c r="X4" i="17"/>
  <c r="O3" i="17"/>
  <c r="X3" i="17"/>
  <c r="O2" i="17"/>
  <c r="X2" i="17"/>
  <c r="O1" i="17"/>
  <c r="X1" i="17"/>
  <c r="M162" i="17"/>
  <c r="W162" i="17"/>
  <c r="L162" i="17"/>
  <c r="M161" i="17"/>
  <c r="W161" i="17"/>
  <c r="L161" i="17"/>
  <c r="M160" i="17"/>
  <c r="W160" i="17"/>
  <c r="L160" i="17"/>
  <c r="M159" i="17"/>
  <c r="W159" i="17"/>
  <c r="L159" i="17"/>
  <c r="M158" i="17"/>
  <c r="W158" i="17"/>
  <c r="L158" i="17"/>
  <c r="M157" i="17"/>
  <c r="W157" i="17"/>
  <c r="L157" i="17"/>
  <c r="M156" i="17"/>
  <c r="W156" i="17"/>
  <c r="L156" i="17"/>
  <c r="M155" i="17"/>
  <c r="W155" i="17"/>
  <c r="L155" i="17"/>
  <c r="M154" i="17"/>
  <c r="W154" i="17"/>
  <c r="L154" i="17"/>
  <c r="M153" i="17"/>
  <c r="W153" i="17"/>
  <c r="L153" i="17"/>
  <c r="M152" i="17"/>
  <c r="W152" i="17"/>
  <c r="L152" i="17"/>
  <c r="M151" i="17"/>
  <c r="W151" i="17"/>
  <c r="L151" i="17"/>
  <c r="M150" i="17"/>
  <c r="W150" i="17"/>
  <c r="L150" i="17"/>
  <c r="M149" i="17"/>
  <c r="W149" i="17"/>
  <c r="L149" i="17"/>
  <c r="M148" i="17"/>
  <c r="W148" i="17"/>
  <c r="L148" i="17"/>
  <c r="M147" i="17"/>
  <c r="W147" i="17"/>
  <c r="L147" i="17"/>
  <c r="M146" i="17"/>
  <c r="W146" i="17"/>
  <c r="L146" i="17"/>
  <c r="M145" i="17"/>
  <c r="W145" i="17"/>
  <c r="L145" i="17"/>
  <c r="M144" i="17"/>
  <c r="W144" i="17"/>
  <c r="L144" i="17"/>
  <c r="M143" i="17"/>
  <c r="W143" i="17"/>
  <c r="L143" i="17"/>
  <c r="M142" i="17"/>
  <c r="W142" i="17"/>
  <c r="L142" i="17"/>
  <c r="M141" i="17"/>
  <c r="W141" i="17"/>
  <c r="L141" i="17"/>
  <c r="M140" i="17"/>
  <c r="W140" i="17"/>
  <c r="L140" i="17"/>
  <c r="M139" i="17"/>
  <c r="W139" i="17"/>
  <c r="L139" i="17"/>
  <c r="M138" i="17"/>
  <c r="W138" i="17"/>
  <c r="L138" i="17"/>
  <c r="M137" i="17"/>
  <c r="W137" i="17"/>
  <c r="L137" i="17"/>
  <c r="M136" i="17"/>
  <c r="W136" i="17"/>
  <c r="L136" i="17"/>
  <c r="M135" i="17"/>
  <c r="W135" i="17"/>
  <c r="L135" i="17"/>
  <c r="M134" i="17"/>
  <c r="W134" i="17"/>
  <c r="L134" i="17"/>
  <c r="M133" i="17"/>
  <c r="W133" i="17"/>
  <c r="L133" i="17"/>
  <c r="M132" i="17"/>
  <c r="W132" i="17"/>
  <c r="L132" i="17"/>
  <c r="M131" i="17"/>
  <c r="W131" i="17"/>
  <c r="L131" i="17"/>
  <c r="M130" i="17"/>
  <c r="W130" i="17"/>
  <c r="L130" i="17"/>
  <c r="M129" i="17"/>
  <c r="W129" i="17"/>
  <c r="L129" i="17"/>
  <c r="M128" i="17"/>
  <c r="W128" i="17"/>
  <c r="L128" i="17"/>
  <c r="M127" i="17"/>
  <c r="W127" i="17"/>
  <c r="L127" i="17"/>
  <c r="M126" i="17"/>
  <c r="W126" i="17"/>
  <c r="L126" i="17"/>
  <c r="M125" i="17"/>
  <c r="W125" i="17"/>
  <c r="L125" i="17"/>
  <c r="M124" i="17"/>
  <c r="W124" i="17"/>
  <c r="L124" i="17"/>
  <c r="M123" i="17"/>
  <c r="W123" i="17"/>
  <c r="L123" i="17"/>
  <c r="M122" i="17"/>
  <c r="W122" i="17"/>
  <c r="L122" i="17"/>
  <c r="M121" i="17"/>
  <c r="W121" i="17"/>
  <c r="L121" i="17"/>
  <c r="M120" i="17"/>
  <c r="W120" i="17"/>
  <c r="L120" i="17"/>
  <c r="M119" i="17"/>
  <c r="W119" i="17"/>
  <c r="L119" i="17"/>
  <c r="M118" i="17"/>
  <c r="W118" i="17"/>
  <c r="L118" i="17"/>
  <c r="M117" i="17"/>
  <c r="W117" i="17"/>
  <c r="L117" i="17"/>
  <c r="M116" i="17"/>
  <c r="W116" i="17"/>
  <c r="L116" i="17"/>
  <c r="M115" i="17"/>
  <c r="W115" i="17"/>
  <c r="L115" i="17"/>
  <c r="M114" i="17"/>
  <c r="W114" i="17"/>
  <c r="L114" i="17"/>
  <c r="M113" i="17"/>
  <c r="W113" i="17"/>
  <c r="L113" i="17"/>
  <c r="M112" i="17"/>
  <c r="W112" i="17"/>
  <c r="L112" i="17"/>
  <c r="M111" i="17"/>
  <c r="W111" i="17"/>
  <c r="L111" i="17"/>
  <c r="M110" i="17"/>
  <c r="W110" i="17"/>
  <c r="L110" i="17"/>
  <c r="M109" i="17"/>
  <c r="W109" i="17"/>
  <c r="L109" i="17"/>
  <c r="M108" i="17"/>
  <c r="W108" i="17"/>
  <c r="L108" i="17"/>
  <c r="M107" i="17"/>
  <c r="W107" i="17"/>
  <c r="L107" i="17"/>
  <c r="M106" i="17"/>
  <c r="W106" i="17"/>
  <c r="L106" i="17"/>
  <c r="M105" i="17"/>
  <c r="W105" i="17"/>
  <c r="L105" i="17"/>
  <c r="M104" i="17"/>
  <c r="W104" i="17"/>
  <c r="L104" i="17"/>
  <c r="M103" i="17"/>
  <c r="W103" i="17"/>
  <c r="L103" i="17"/>
  <c r="M102" i="17"/>
  <c r="W102" i="17"/>
  <c r="L102" i="17"/>
  <c r="M101" i="17"/>
  <c r="W101" i="17"/>
  <c r="L101" i="17"/>
  <c r="M100" i="17"/>
  <c r="W100" i="17"/>
  <c r="L100" i="17"/>
  <c r="M99" i="17"/>
  <c r="W99" i="17"/>
  <c r="L99" i="17"/>
  <c r="M98" i="17"/>
  <c r="W98" i="17"/>
  <c r="L98" i="17"/>
  <c r="M97" i="17"/>
  <c r="W97" i="17"/>
  <c r="L97" i="17"/>
  <c r="M96" i="17"/>
  <c r="W96" i="17"/>
  <c r="L96" i="17"/>
  <c r="M95" i="17"/>
  <c r="W95" i="17"/>
  <c r="L95" i="17"/>
  <c r="M94" i="17"/>
  <c r="W94" i="17"/>
  <c r="L94" i="17"/>
  <c r="M93" i="17"/>
  <c r="W93" i="17"/>
  <c r="L93" i="17"/>
  <c r="M92" i="17"/>
  <c r="W92" i="17"/>
  <c r="L92" i="17"/>
  <c r="M91" i="17"/>
  <c r="W91" i="17"/>
  <c r="L91" i="17"/>
  <c r="M90" i="17"/>
  <c r="W90" i="17"/>
  <c r="L90" i="17"/>
  <c r="M89" i="17"/>
  <c r="W89" i="17"/>
  <c r="L89" i="17"/>
  <c r="M88" i="17"/>
  <c r="W88" i="17"/>
  <c r="L88" i="17"/>
  <c r="M87" i="17"/>
  <c r="W87" i="17"/>
  <c r="L87" i="17"/>
  <c r="M86" i="17"/>
  <c r="W86" i="17"/>
  <c r="L86" i="17"/>
  <c r="M85" i="17"/>
  <c r="W85" i="17"/>
  <c r="L85" i="17"/>
  <c r="M84" i="17"/>
  <c r="W84" i="17"/>
  <c r="L84" i="17"/>
  <c r="M83" i="17"/>
  <c r="W83" i="17"/>
  <c r="L83" i="17"/>
  <c r="M82" i="17"/>
  <c r="W82" i="17"/>
  <c r="L82" i="17"/>
  <c r="M81" i="17"/>
  <c r="W81" i="17"/>
  <c r="L81" i="17"/>
  <c r="M80" i="17"/>
  <c r="W80" i="17"/>
  <c r="L80" i="17"/>
  <c r="M79" i="17"/>
  <c r="W79" i="17"/>
  <c r="L79" i="17"/>
  <c r="M78" i="17"/>
  <c r="W78" i="17"/>
  <c r="L78" i="17"/>
  <c r="M77" i="17"/>
  <c r="W77" i="17"/>
  <c r="L77" i="17"/>
  <c r="M76" i="17"/>
  <c r="W76" i="17"/>
  <c r="L76" i="17"/>
  <c r="M75" i="17"/>
  <c r="W75" i="17"/>
  <c r="L75" i="17"/>
  <c r="M74" i="17"/>
  <c r="W74" i="17"/>
  <c r="L74" i="17"/>
  <c r="M73" i="17"/>
  <c r="W73" i="17"/>
  <c r="L73" i="17"/>
  <c r="M72" i="17"/>
  <c r="W72" i="17"/>
  <c r="L72" i="17"/>
  <c r="M71" i="17"/>
  <c r="W71" i="17"/>
  <c r="L71" i="17"/>
  <c r="M70" i="17"/>
  <c r="W70" i="17"/>
  <c r="L70" i="17"/>
  <c r="M69" i="17"/>
  <c r="W69" i="17"/>
  <c r="L69" i="17"/>
  <c r="M68" i="17"/>
  <c r="W68" i="17"/>
  <c r="L68" i="17"/>
  <c r="M67" i="17"/>
  <c r="W67" i="17"/>
  <c r="L67" i="17"/>
  <c r="M66" i="17"/>
  <c r="W66" i="17"/>
  <c r="L66" i="17"/>
  <c r="M65" i="17"/>
  <c r="W65" i="17"/>
  <c r="L65" i="17"/>
  <c r="M64" i="17"/>
  <c r="W64" i="17"/>
  <c r="L64" i="17"/>
  <c r="M63" i="17"/>
  <c r="W63" i="17"/>
  <c r="L63" i="17"/>
  <c r="M62" i="17"/>
  <c r="W62" i="17"/>
  <c r="L62" i="17"/>
  <c r="M61" i="17"/>
  <c r="W61" i="17"/>
  <c r="L61" i="17"/>
  <c r="M60" i="17"/>
  <c r="W60" i="17"/>
  <c r="L60" i="17"/>
  <c r="M59" i="17"/>
  <c r="W59" i="17"/>
  <c r="L59" i="17"/>
  <c r="M58" i="17"/>
  <c r="W58" i="17"/>
  <c r="L58" i="17"/>
  <c r="M57" i="17"/>
  <c r="W57" i="17"/>
  <c r="L57" i="17"/>
  <c r="M56" i="17"/>
  <c r="W56" i="17"/>
  <c r="L56" i="17"/>
  <c r="M55" i="17"/>
  <c r="W55" i="17"/>
  <c r="L55" i="17"/>
  <c r="M54" i="17"/>
  <c r="W54" i="17"/>
  <c r="L54" i="17"/>
  <c r="M53" i="17"/>
  <c r="W53" i="17"/>
  <c r="L53" i="17"/>
  <c r="M52" i="17"/>
  <c r="W52" i="17"/>
  <c r="L52" i="17"/>
  <c r="M51" i="17"/>
  <c r="W51" i="17"/>
  <c r="L51" i="17"/>
  <c r="M50" i="17"/>
  <c r="W50" i="17"/>
  <c r="L50" i="17"/>
  <c r="M49" i="17"/>
  <c r="W49" i="17"/>
  <c r="L49" i="17"/>
  <c r="M48" i="17"/>
  <c r="W48" i="17"/>
  <c r="L48" i="17"/>
  <c r="M47" i="17"/>
  <c r="W47" i="17"/>
  <c r="L47" i="17"/>
  <c r="M46" i="17"/>
  <c r="W46" i="17"/>
  <c r="L46" i="17"/>
  <c r="M45" i="17"/>
  <c r="W45" i="17"/>
  <c r="L45" i="17"/>
  <c r="M44" i="17"/>
  <c r="W44" i="17"/>
  <c r="L44" i="17"/>
  <c r="M43" i="17"/>
  <c r="W43" i="17"/>
  <c r="L43" i="17"/>
  <c r="M42" i="17"/>
  <c r="W42" i="17"/>
  <c r="L42" i="17"/>
  <c r="M41" i="17"/>
  <c r="W41" i="17"/>
  <c r="L41" i="17"/>
  <c r="M40" i="17"/>
  <c r="W40" i="17"/>
  <c r="L40" i="17"/>
  <c r="M39" i="17"/>
  <c r="W39" i="17"/>
  <c r="L39" i="17"/>
  <c r="M38" i="17"/>
  <c r="W38" i="17"/>
  <c r="L38" i="17"/>
  <c r="M37" i="17"/>
  <c r="W37" i="17"/>
  <c r="L37" i="17"/>
  <c r="M36" i="17"/>
  <c r="W36" i="17"/>
  <c r="L36" i="17"/>
  <c r="M35" i="17"/>
  <c r="W35" i="17"/>
  <c r="L35" i="17"/>
  <c r="M34" i="17"/>
  <c r="W34" i="17"/>
  <c r="L34" i="17"/>
  <c r="M33" i="17"/>
  <c r="W33" i="17"/>
  <c r="L33" i="17"/>
  <c r="M32" i="17"/>
  <c r="W32" i="17"/>
  <c r="L32" i="17"/>
  <c r="M31" i="17"/>
  <c r="W31" i="17"/>
  <c r="L31" i="17"/>
  <c r="M30" i="17"/>
  <c r="W30" i="17"/>
  <c r="L30" i="17"/>
  <c r="M29" i="17"/>
  <c r="W29" i="17"/>
  <c r="L29" i="17"/>
  <c r="M28" i="17"/>
  <c r="W28" i="17"/>
  <c r="L28" i="17"/>
  <c r="M27" i="17"/>
  <c r="W27" i="17"/>
  <c r="L27" i="17"/>
  <c r="M26" i="17"/>
  <c r="W26" i="17"/>
  <c r="L26" i="17"/>
  <c r="M25" i="17"/>
  <c r="W25" i="17"/>
  <c r="L25" i="17"/>
  <c r="M24" i="17"/>
  <c r="W24" i="17"/>
  <c r="L24" i="17"/>
  <c r="M23" i="17"/>
  <c r="W23" i="17"/>
  <c r="L23" i="17"/>
  <c r="M22" i="17"/>
  <c r="W22" i="17"/>
  <c r="L22" i="17"/>
  <c r="M21" i="17"/>
  <c r="W21" i="17"/>
  <c r="L21" i="17"/>
  <c r="M20" i="17"/>
  <c r="W20" i="17"/>
  <c r="L20" i="17"/>
  <c r="M19" i="17"/>
  <c r="W19" i="17"/>
  <c r="L19" i="17"/>
  <c r="M18" i="17"/>
  <c r="W18" i="17"/>
  <c r="L18" i="17"/>
  <c r="M17" i="17"/>
  <c r="W17" i="17"/>
  <c r="L17" i="17"/>
  <c r="M16" i="17"/>
  <c r="W16" i="17"/>
  <c r="L16" i="17"/>
  <c r="M15" i="17"/>
  <c r="W15" i="17"/>
  <c r="L15" i="17"/>
  <c r="M14" i="17"/>
  <c r="W14" i="17"/>
  <c r="L14" i="17"/>
  <c r="M13" i="17"/>
  <c r="W13" i="17"/>
  <c r="L13" i="17"/>
  <c r="M12" i="17"/>
  <c r="W12" i="17"/>
  <c r="L12" i="17"/>
  <c r="M11" i="17"/>
  <c r="W11" i="17"/>
  <c r="L11" i="17"/>
  <c r="M10" i="17"/>
  <c r="W10" i="17"/>
  <c r="L10" i="17"/>
  <c r="M9" i="17"/>
  <c r="W9" i="17"/>
  <c r="L9" i="17"/>
  <c r="M8" i="17"/>
  <c r="W8" i="17"/>
  <c r="L8" i="17"/>
  <c r="M7" i="17"/>
  <c r="W7" i="17"/>
  <c r="L7" i="17"/>
  <c r="M6" i="17"/>
  <c r="W6" i="17"/>
  <c r="L6" i="17"/>
  <c r="M5" i="17"/>
  <c r="W5" i="17"/>
  <c r="L5" i="17"/>
  <c r="M4" i="17"/>
  <c r="W4" i="17"/>
  <c r="L4" i="17"/>
  <c r="M3" i="17"/>
  <c r="W3" i="17"/>
  <c r="L3" i="17"/>
  <c r="M2" i="17"/>
  <c r="W2" i="17"/>
  <c r="L2" i="17"/>
  <c r="M1" i="17"/>
  <c r="W1" i="17"/>
  <c r="L1" i="17"/>
  <c r="F1" i="17"/>
  <c r="H1" i="17"/>
  <c r="I1" i="17"/>
  <c r="J1" i="17"/>
  <c r="K1" i="17"/>
  <c r="F2" i="17"/>
  <c r="H2" i="17"/>
  <c r="I2" i="17"/>
  <c r="J2" i="17"/>
  <c r="K2" i="17"/>
  <c r="F3" i="17"/>
  <c r="H3" i="17"/>
  <c r="I3" i="17"/>
  <c r="J3" i="17"/>
  <c r="K3" i="17"/>
  <c r="F4" i="17"/>
  <c r="H4" i="17"/>
  <c r="I4" i="17"/>
  <c r="J4" i="17"/>
  <c r="K4" i="17"/>
  <c r="F5" i="17"/>
  <c r="H5" i="17"/>
  <c r="I5" i="17"/>
  <c r="J5" i="17"/>
  <c r="K5" i="17"/>
  <c r="F6" i="17"/>
  <c r="H6" i="17"/>
  <c r="I6" i="17"/>
  <c r="J6" i="17"/>
  <c r="K6" i="17"/>
  <c r="F7" i="17"/>
  <c r="H7" i="17"/>
  <c r="I7" i="17"/>
  <c r="J7" i="17"/>
  <c r="K7" i="17"/>
  <c r="F8" i="17"/>
  <c r="H8" i="17"/>
  <c r="I8" i="17"/>
  <c r="J8" i="17"/>
  <c r="K8" i="17"/>
  <c r="F9" i="17"/>
  <c r="H9" i="17"/>
  <c r="I9" i="17"/>
  <c r="J9" i="17"/>
  <c r="K9" i="17"/>
  <c r="F10" i="17"/>
  <c r="H10" i="17"/>
  <c r="I10" i="17"/>
  <c r="J10" i="17"/>
  <c r="K10" i="17"/>
  <c r="F11" i="17"/>
  <c r="H11" i="17"/>
  <c r="I11" i="17"/>
  <c r="J11" i="17"/>
  <c r="K11" i="17"/>
  <c r="F12" i="17"/>
  <c r="H12" i="17"/>
  <c r="I12" i="17"/>
  <c r="J12" i="17"/>
  <c r="K12" i="17"/>
  <c r="F13" i="17"/>
  <c r="H13" i="17"/>
  <c r="I13" i="17"/>
  <c r="J13" i="17"/>
  <c r="K13" i="17"/>
  <c r="F14" i="17"/>
  <c r="H14" i="17"/>
  <c r="I14" i="17"/>
  <c r="J14" i="17"/>
  <c r="K14" i="17"/>
  <c r="F15" i="17"/>
  <c r="H15" i="17"/>
  <c r="I15" i="17"/>
  <c r="J15" i="17"/>
  <c r="K15" i="17"/>
  <c r="F16" i="17"/>
  <c r="H16" i="17"/>
  <c r="I16" i="17"/>
  <c r="J16" i="17"/>
  <c r="K16" i="17"/>
  <c r="F17" i="17"/>
  <c r="H17" i="17"/>
  <c r="I17" i="17"/>
  <c r="J17" i="17"/>
  <c r="K17" i="17"/>
  <c r="F18" i="17"/>
  <c r="H18" i="17"/>
  <c r="I18" i="17"/>
  <c r="J18" i="17"/>
  <c r="K18" i="17"/>
  <c r="F19" i="17"/>
  <c r="H19" i="17"/>
  <c r="I19" i="17"/>
  <c r="J19" i="17"/>
  <c r="K19" i="17"/>
  <c r="F20" i="17"/>
  <c r="H20" i="17"/>
  <c r="I20" i="17"/>
  <c r="J20" i="17"/>
  <c r="K20" i="17"/>
  <c r="F21" i="17"/>
  <c r="H21" i="17"/>
  <c r="I21" i="17"/>
  <c r="J21" i="17"/>
  <c r="K21" i="17"/>
  <c r="F22" i="17"/>
  <c r="H22" i="17"/>
  <c r="I22" i="17"/>
  <c r="J22" i="17"/>
  <c r="K22" i="17"/>
  <c r="F23" i="17"/>
  <c r="H23" i="17"/>
  <c r="I23" i="17"/>
  <c r="J23" i="17"/>
  <c r="K23" i="17"/>
  <c r="F24" i="17"/>
  <c r="H24" i="17"/>
  <c r="I24" i="17"/>
  <c r="J24" i="17"/>
  <c r="K24" i="17"/>
  <c r="F25" i="17"/>
  <c r="H25" i="17"/>
  <c r="I25" i="17"/>
  <c r="J25" i="17"/>
  <c r="K25" i="17"/>
  <c r="F26" i="17"/>
  <c r="H26" i="17"/>
  <c r="I26" i="17"/>
  <c r="J26" i="17"/>
  <c r="K26" i="17"/>
  <c r="F27" i="17"/>
  <c r="H27" i="17"/>
  <c r="I27" i="17"/>
  <c r="J27" i="17"/>
  <c r="K27" i="17"/>
  <c r="F28" i="17"/>
  <c r="H28" i="17"/>
  <c r="I28" i="17"/>
  <c r="J28" i="17"/>
  <c r="K28" i="17"/>
  <c r="F29" i="17"/>
  <c r="H29" i="17"/>
  <c r="I29" i="17"/>
  <c r="J29" i="17"/>
  <c r="K29" i="17"/>
  <c r="F30" i="17"/>
  <c r="H30" i="17"/>
  <c r="I30" i="17"/>
  <c r="J30" i="17"/>
  <c r="K30" i="17"/>
  <c r="F31" i="17"/>
  <c r="H31" i="17"/>
  <c r="I31" i="17"/>
  <c r="J31" i="17"/>
  <c r="K31" i="17"/>
  <c r="F32" i="17"/>
  <c r="H32" i="17"/>
  <c r="I32" i="17"/>
  <c r="J32" i="17"/>
  <c r="K32" i="17"/>
  <c r="F33" i="17"/>
  <c r="H33" i="17"/>
  <c r="I33" i="17"/>
  <c r="J33" i="17"/>
  <c r="K33" i="17"/>
  <c r="F34" i="17"/>
  <c r="H34" i="17"/>
  <c r="I34" i="17"/>
  <c r="J34" i="17"/>
  <c r="K34" i="17"/>
  <c r="F35" i="17"/>
  <c r="H35" i="17"/>
  <c r="I35" i="17"/>
  <c r="J35" i="17"/>
  <c r="K35" i="17"/>
  <c r="F36" i="17"/>
  <c r="H36" i="17"/>
  <c r="I36" i="17"/>
  <c r="J36" i="17"/>
  <c r="K36" i="17"/>
  <c r="F37" i="17"/>
  <c r="H37" i="17"/>
  <c r="I37" i="17"/>
  <c r="J37" i="17"/>
  <c r="K37" i="17"/>
  <c r="F38" i="17"/>
  <c r="H38" i="17"/>
  <c r="I38" i="17"/>
  <c r="J38" i="17"/>
  <c r="K38" i="17"/>
  <c r="F39" i="17"/>
  <c r="H39" i="17"/>
  <c r="I39" i="17"/>
  <c r="J39" i="17"/>
  <c r="K39" i="17"/>
  <c r="F40" i="17"/>
  <c r="H40" i="17"/>
  <c r="I40" i="17"/>
  <c r="J40" i="17"/>
  <c r="K40" i="17"/>
  <c r="F41" i="17"/>
  <c r="H41" i="17"/>
  <c r="I41" i="17"/>
  <c r="J41" i="17"/>
  <c r="K41" i="17"/>
  <c r="F42" i="17"/>
  <c r="H42" i="17"/>
  <c r="I42" i="17"/>
  <c r="J42" i="17"/>
  <c r="K42" i="17"/>
  <c r="F43" i="17"/>
  <c r="H43" i="17"/>
  <c r="I43" i="17"/>
  <c r="J43" i="17"/>
  <c r="K43" i="17"/>
  <c r="F44" i="17"/>
  <c r="H44" i="17"/>
  <c r="I44" i="17"/>
  <c r="J44" i="17"/>
  <c r="K44" i="17"/>
  <c r="F45" i="17"/>
  <c r="H45" i="17"/>
  <c r="I45" i="17"/>
  <c r="J45" i="17"/>
  <c r="K45" i="17"/>
  <c r="F46" i="17"/>
  <c r="H46" i="17"/>
  <c r="I46" i="17"/>
  <c r="J46" i="17"/>
  <c r="K46" i="17"/>
  <c r="F47" i="17"/>
  <c r="H47" i="17"/>
  <c r="I47" i="17"/>
  <c r="J47" i="17"/>
  <c r="K47" i="17"/>
  <c r="F48" i="17"/>
  <c r="H48" i="17"/>
  <c r="I48" i="17"/>
  <c r="J48" i="17"/>
  <c r="K48" i="17"/>
  <c r="F49" i="17"/>
  <c r="H49" i="17"/>
  <c r="I49" i="17"/>
  <c r="J49" i="17"/>
  <c r="K49" i="17"/>
  <c r="F50" i="17"/>
  <c r="H50" i="17"/>
  <c r="I50" i="17"/>
  <c r="J50" i="17"/>
  <c r="K50" i="17"/>
  <c r="F51" i="17"/>
  <c r="H51" i="17"/>
  <c r="I51" i="17"/>
  <c r="J51" i="17"/>
  <c r="K51" i="17"/>
  <c r="F52" i="17"/>
  <c r="H52" i="17"/>
  <c r="I52" i="17"/>
  <c r="J52" i="17"/>
  <c r="K52" i="17"/>
  <c r="F53" i="17"/>
  <c r="H53" i="17"/>
  <c r="I53" i="17"/>
  <c r="J53" i="17"/>
  <c r="K53" i="17"/>
  <c r="F54" i="17"/>
  <c r="H54" i="17"/>
  <c r="I54" i="17"/>
  <c r="J54" i="17"/>
  <c r="K54" i="17"/>
  <c r="F55" i="17"/>
  <c r="H55" i="17"/>
  <c r="I55" i="17"/>
  <c r="J55" i="17"/>
  <c r="K55" i="17"/>
  <c r="F56" i="17"/>
  <c r="H56" i="17"/>
  <c r="I56" i="17"/>
  <c r="J56" i="17"/>
  <c r="K56" i="17"/>
  <c r="F57" i="17"/>
  <c r="H57" i="17"/>
  <c r="I57" i="17"/>
  <c r="J57" i="17"/>
  <c r="K57" i="17"/>
  <c r="F58" i="17"/>
  <c r="H58" i="17"/>
  <c r="I58" i="17"/>
  <c r="J58" i="17"/>
  <c r="K58" i="17"/>
  <c r="F59" i="17"/>
  <c r="H59" i="17"/>
  <c r="I59" i="17"/>
  <c r="J59" i="17"/>
  <c r="K59" i="17"/>
  <c r="F60" i="17"/>
  <c r="H60" i="17"/>
  <c r="I60" i="17"/>
  <c r="J60" i="17"/>
  <c r="K60" i="17"/>
  <c r="F61" i="17"/>
  <c r="H61" i="17"/>
  <c r="I61" i="17"/>
  <c r="J61" i="17"/>
  <c r="K61" i="17"/>
  <c r="F62" i="17"/>
  <c r="H62" i="17"/>
  <c r="I62" i="17"/>
  <c r="J62" i="17"/>
  <c r="K62" i="17"/>
  <c r="F63" i="17"/>
  <c r="H63" i="17"/>
  <c r="I63" i="17"/>
  <c r="J63" i="17"/>
  <c r="K63" i="17"/>
  <c r="F64" i="17"/>
  <c r="H64" i="17"/>
  <c r="I64" i="17"/>
  <c r="J64" i="17"/>
  <c r="K64" i="17"/>
  <c r="F65" i="17"/>
  <c r="H65" i="17"/>
  <c r="I65" i="17"/>
  <c r="J65" i="17"/>
  <c r="K65" i="17"/>
  <c r="F66" i="17"/>
  <c r="H66" i="17"/>
  <c r="I66" i="17"/>
  <c r="J66" i="17"/>
  <c r="K66" i="17"/>
  <c r="F67" i="17"/>
  <c r="H67" i="17"/>
  <c r="I67" i="17"/>
  <c r="J67" i="17"/>
  <c r="K67" i="17"/>
  <c r="F68" i="17"/>
  <c r="H68" i="17"/>
  <c r="I68" i="17"/>
  <c r="J68" i="17"/>
  <c r="K68" i="17"/>
  <c r="F69" i="17"/>
  <c r="H69" i="17"/>
  <c r="I69" i="17"/>
  <c r="J69" i="17"/>
  <c r="K69" i="17"/>
  <c r="F70" i="17"/>
  <c r="H70" i="17"/>
  <c r="I70" i="17"/>
  <c r="J70" i="17"/>
  <c r="K70" i="17"/>
  <c r="F71" i="17"/>
  <c r="H71" i="17"/>
  <c r="I71" i="17"/>
  <c r="J71" i="17"/>
  <c r="K71" i="17"/>
  <c r="F72" i="17"/>
  <c r="H72" i="17"/>
  <c r="I72" i="17"/>
  <c r="J72" i="17"/>
  <c r="K72" i="17"/>
  <c r="F73" i="17"/>
  <c r="H73" i="17"/>
  <c r="I73" i="17"/>
  <c r="J73" i="17"/>
  <c r="K73" i="17"/>
  <c r="F74" i="17"/>
  <c r="H74" i="17"/>
  <c r="I74" i="17"/>
  <c r="J74" i="17"/>
  <c r="K74" i="17"/>
  <c r="F75" i="17"/>
  <c r="H75" i="17"/>
  <c r="I75" i="17"/>
  <c r="J75" i="17"/>
  <c r="K75" i="17"/>
  <c r="F76" i="17"/>
  <c r="H76" i="17"/>
  <c r="I76" i="17"/>
  <c r="J76" i="17"/>
  <c r="K76" i="17"/>
  <c r="F77" i="17"/>
  <c r="H77" i="17"/>
  <c r="I77" i="17"/>
  <c r="J77" i="17"/>
  <c r="K77" i="17"/>
  <c r="F78" i="17"/>
  <c r="H78" i="17"/>
  <c r="I78" i="17"/>
  <c r="J78" i="17"/>
  <c r="K78" i="17"/>
  <c r="F79" i="17"/>
  <c r="H79" i="17"/>
  <c r="I79" i="17"/>
  <c r="J79" i="17"/>
  <c r="K79" i="17"/>
  <c r="F80" i="17"/>
  <c r="H80" i="17"/>
  <c r="I80" i="17"/>
  <c r="J80" i="17"/>
  <c r="K80" i="17"/>
  <c r="F81" i="17"/>
  <c r="H81" i="17"/>
  <c r="I81" i="17"/>
  <c r="J81" i="17"/>
  <c r="K81" i="17"/>
  <c r="F82" i="17"/>
  <c r="H82" i="17"/>
  <c r="I82" i="17"/>
  <c r="J82" i="17"/>
  <c r="K82" i="17"/>
  <c r="F83" i="17"/>
  <c r="H83" i="17"/>
  <c r="I83" i="17"/>
  <c r="J83" i="17"/>
  <c r="K83" i="17"/>
  <c r="F84" i="17"/>
  <c r="H84" i="17"/>
  <c r="I84" i="17"/>
  <c r="J84" i="17"/>
  <c r="K84" i="17"/>
  <c r="F85" i="17"/>
  <c r="H85" i="17"/>
  <c r="I85" i="17"/>
  <c r="J85" i="17"/>
  <c r="K85" i="17"/>
  <c r="F86" i="17"/>
  <c r="H86" i="17"/>
  <c r="I86" i="17"/>
  <c r="J86" i="17"/>
  <c r="K86" i="17"/>
  <c r="F87" i="17"/>
  <c r="H87" i="17"/>
  <c r="I87" i="17"/>
  <c r="J87" i="17"/>
  <c r="K87" i="17"/>
  <c r="F88" i="17"/>
  <c r="H88" i="17"/>
  <c r="I88" i="17"/>
  <c r="J88" i="17"/>
  <c r="K88" i="17"/>
  <c r="F89" i="17"/>
  <c r="H89" i="17"/>
  <c r="I89" i="17"/>
  <c r="J89" i="17"/>
  <c r="K89" i="17"/>
  <c r="F90" i="17"/>
  <c r="H90" i="17"/>
  <c r="I90" i="17"/>
  <c r="J90" i="17"/>
  <c r="K90" i="17"/>
  <c r="F91" i="17"/>
  <c r="H91" i="17"/>
  <c r="I91" i="17"/>
  <c r="J91" i="17"/>
  <c r="K91" i="17"/>
  <c r="F92" i="17"/>
  <c r="H92" i="17"/>
  <c r="I92" i="17"/>
  <c r="J92" i="17"/>
  <c r="K92" i="17"/>
  <c r="F93" i="17"/>
  <c r="H93" i="17"/>
  <c r="I93" i="17"/>
  <c r="J93" i="17"/>
  <c r="K93" i="17"/>
  <c r="F94" i="17"/>
  <c r="H94" i="17"/>
  <c r="I94" i="17"/>
  <c r="J94" i="17"/>
  <c r="K94" i="17"/>
  <c r="F95" i="17"/>
  <c r="H95" i="17"/>
  <c r="I95" i="17"/>
  <c r="J95" i="17"/>
  <c r="K95" i="17"/>
  <c r="F96" i="17"/>
  <c r="H96" i="17"/>
  <c r="I96" i="17"/>
  <c r="J96" i="17"/>
  <c r="K96" i="17"/>
  <c r="F97" i="17"/>
  <c r="H97" i="17"/>
  <c r="I97" i="17"/>
  <c r="J97" i="17"/>
  <c r="K97" i="17"/>
  <c r="F98" i="17"/>
  <c r="H98" i="17"/>
  <c r="I98" i="17"/>
  <c r="J98" i="17"/>
  <c r="K98" i="17"/>
  <c r="F99" i="17"/>
  <c r="H99" i="17"/>
  <c r="I99" i="17"/>
  <c r="J99" i="17"/>
  <c r="K99" i="17"/>
  <c r="F100" i="17"/>
  <c r="H100" i="17"/>
  <c r="I100" i="17"/>
  <c r="J100" i="17"/>
  <c r="K100" i="17"/>
  <c r="F101" i="17"/>
  <c r="H101" i="17"/>
  <c r="I101" i="17"/>
  <c r="J101" i="17"/>
  <c r="K101" i="17"/>
  <c r="F102" i="17"/>
  <c r="H102" i="17"/>
  <c r="I102" i="17"/>
  <c r="J102" i="17"/>
  <c r="K102" i="17"/>
  <c r="F103" i="17"/>
  <c r="H103" i="17"/>
  <c r="I103" i="17"/>
  <c r="J103" i="17"/>
  <c r="K103" i="17"/>
  <c r="F104" i="17"/>
  <c r="H104" i="17"/>
  <c r="I104" i="17"/>
  <c r="J104" i="17"/>
  <c r="K104" i="17"/>
  <c r="F105" i="17"/>
  <c r="H105" i="17"/>
  <c r="I105" i="17"/>
  <c r="J105" i="17"/>
  <c r="K105" i="17"/>
  <c r="F106" i="17"/>
  <c r="H106" i="17"/>
  <c r="I106" i="17"/>
  <c r="J106" i="17"/>
  <c r="K106" i="17"/>
  <c r="F107" i="17"/>
  <c r="H107" i="17"/>
  <c r="I107" i="17"/>
  <c r="J107" i="17"/>
  <c r="K107" i="17"/>
  <c r="F108" i="17"/>
  <c r="H108" i="17"/>
  <c r="I108" i="17"/>
  <c r="J108" i="17"/>
  <c r="K108" i="17"/>
  <c r="F109" i="17"/>
  <c r="H109" i="17"/>
  <c r="I109" i="17"/>
  <c r="J109" i="17"/>
  <c r="K109" i="17"/>
  <c r="F110" i="17"/>
  <c r="H110" i="17"/>
  <c r="I110" i="17"/>
  <c r="J110" i="17"/>
  <c r="K110" i="17"/>
  <c r="F111" i="17"/>
  <c r="H111" i="17"/>
  <c r="I111" i="17"/>
  <c r="J111" i="17"/>
  <c r="K111" i="17"/>
  <c r="F112" i="17"/>
  <c r="H112" i="17"/>
  <c r="I112" i="17"/>
  <c r="J112" i="17"/>
  <c r="K112" i="17"/>
  <c r="F113" i="17"/>
  <c r="H113" i="17"/>
  <c r="I113" i="17"/>
  <c r="J113" i="17"/>
  <c r="K113" i="17"/>
  <c r="F114" i="17"/>
  <c r="H114" i="17"/>
  <c r="I114" i="17"/>
  <c r="J114" i="17"/>
  <c r="K114" i="17"/>
  <c r="F115" i="17"/>
  <c r="H115" i="17"/>
  <c r="I115" i="17"/>
  <c r="J115" i="17"/>
  <c r="K115" i="17"/>
  <c r="F116" i="17"/>
  <c r="H116" i="17"/>
  <c r="I116" i="17"/>
  <c r="J116" i="17"/>
  <c r="K116" i="17"/>
  <c r="F117" i="17"/>
  <c r="H117" i="17"/>
  <c r="I117" i="17"/>
  <c r="J117" i="17"/>
  <c r="K117" i="17"/>
  <c r="F118" i="17"/>
  <c r="H118" i="17"/>
  <c r="I118" i="17"/>
  <c r="J118" i="17"/>
  <c r="K118" i="17"/>
  <c r="F119" i="17"/>
  <c r="H119" i="17"/>
  <c r="I119" i="17"/>
  <c r="J119" i="17"/>
  <c r="K119" i="17"/>
  <c r="F120" i="17"/>
  <c r="H120" i="17"/>
  <c r="I120" i="17"/>
  <c r="J120" i="17"/>
  <c r="K120" i="17"/>
  <c r="F121" i="17"/>
  <c r="H121" i="17"/>
  <c r="I121" i="17"/>
  <c r="J121" i="17"/>
  <c r="K121" i="17"/>
  <c r="F122" i="17"/>
  <c r="H122" i="17"/>
  <c r="I122" i="17"/>
  <c r="J122" i="17"/>
  <c r="K122" i="17"/>
  <c r="F123" i="17"/>
  <c r="H123" i="17"/>
  <c r="I123" i="17"/>
  <c r="J123" i="17"/>
  <c r="K123" i="17"/>
  <c r="F124" i="17"/>
  <c r="H124" i="17"/>
  <c r="I124" i="17"/>
  <c r="J124" i="17"/>
  <c r="K124" i="17"/>
  <c r="F125" i="17"/>
  <c r="H125" i="17"/>
  <c r="I125" i="17"/>
  <c r="J125" i="17"/>
  <c r="K125" i="17"/>
  <c r="F126" i="17"/>
  <c r="H126" i="17"/>
  <c r="I126" i="17"/>
  <c r="J126" i="17"/>
  <c r="K126" i="17"/>
  <c r="F127" i="17"/>
  <c r="H127" i="17"/>
  <c r="I127" i="17"/>
  <c r="J127" i="17"/>
  <c r="K127" i="17"/>
  <c r="F128" i="17"/>
  <c r="H128" i="17"/>
  <c r="I128" i="17"/>
  <c r="J128" i="17"/>
  <c r="K128" i="17"/>
  <c r="F129" i="17"/>
  <c r="H129" i="17"/>
  <c r="I129" i="17"/>
  <c r="J129" i="17"/>
  <c r="K129" i="17"/>
  <c r="F130" i="17"/>
  <c r="H130" i="17"/>
  <c r="I130" i="17"/>
  <c r="J130" i="17"/>
  <c r="K130" i="17"/>
  <c r="F131" i="17"/>
  <c r="H131" i="17"/>
  <c r="I131" i="17"/>
  <c r="J131" i="17"/>
  <c r="K131" i="17"/>
  <c r="F132" i="17"/>
  <c r="H132" i="17"/>
  <c r="I132" i="17"/>
  <c r="J132" i="17"/>
  <c r="K132" i="17"/>
  <c r="F133" i="17"/>
  <c r="H133" i="17"/>
  <c r="I133" i="17"/>
  <c r="J133" i="17"/>
  <c r="K133" i="17"/>
  <c r="F134" i="17"/>
  <c r="H134" i="17"/>
  <c r="I134" i="17"/>
  <c r="J134" i="17"/>
  <c r="K134" i="17"/>
  <c r="F135" i="17"/>
  <c r="H135" i="17"/>
  <c r="I135" i="17"/>
  <c r="J135" i="17"/>
  <c r="K135" i="17"/>
  <c r="F136" i="17"/>
  <c r="H136" i="17"/>
  <c r="I136" i="17"/>
  <c r="J136" i="17"/>
  <c r="K136" i="17"/>
  <c r="F137" i="17"/>
  <c r="H137" i="17"/>
  <c r="I137" i="17"/>
  <c r="J137" i="17"/>
  <c r="K137" i="17"/>
  <c r="F138" i="17"/>
  <c r="H138" i="17"/>
  <c r="I138" i="17"/>
  <c r="J138" i="17"/>
  <c r="K138" i="17"/>
  <c r="F139" i="17"/>
  <c r="H139" i="17"/>
  <c r="I139" i="17"/>
  <c r="J139" i="17"/>
  <c r="K139" i="17"/>
  <c r="F140" i="17"/>
  <c r="H140" i="17"/>
  <c r="I140" i="17"/>
  <c r="J140" i="17"/>
  <c r="K140" i="17"/>
  <c r="F141" i="17"/>
  <c r="H141" i="17"/>
  <c r="I141" i="17"/>
  <c r="J141" i="17"/>
  <c r="K141" i="17"/>
  <c r="F142" i="17"/>
  <c r="H142" i="17"/>
  <c r="I142" i="17"/>
  <c r="J142" i="17"/>
  <c r="K142" i="17"/>
  <c r="F143" i="17"/>
  <c r="H143" i="17"/>
  <c r="I143" i="17"/>
  <c r="J143" i="17"/>
  <c r="K143" i="17"/>
  <c r="F144" i="17"/>
  <c r="H144" i="17"/>
  <c r="I144" i="17"/>
  <c r="J144" i="17"/>
  <c r="K144" i="17"/>
  <c r="F145" i="17"/>
  <c r="H145" i="17"/>
  <c r="I145" i="17"/>
  <c r="J145" i="17"/>
  <c r="K145" i="17"/>
  <c r="F146" i="17"/>
  <c r="H146" i="17"/>
  <c r="I146" i="17"/>
  <c r="J146" i="17"/>
  <c r="K146" i="17"/>
  <c r="F147" i="17"/>
  <c r="H147" i="17"/>
  <c r="I147" i="17"/>
  <c r="J147" i="17"/>
  <c r="K147" i="17"/>
  <c r="F148" i="17"/>
  <c r="H148" i="17"/>
  <c r="I148" i="17"/>
  <c r="J148" i="17"/>
  <c r="K148" i="17"/>
  <c r="F149" i="17"/>
  <c r="H149" i="17"/>
  <c r="I149" i="17"/>
  <c r="J149" i="17"/>
  <c r="K149" i="17"/>
  <c r="F150" i="17"/>
  <c r="H150" i="17"/>
  <c r="I150" i="17"/>
  <c r="J150" i="17"/>
  <c r="K150" i="17"/>
  <c r="F151" i="17"/>
  <c r="H151" i="17"/>
  <c r="I151" i="17"/>
  <c r="J151" i="17"/>
  <c r="K151" i="17"/>
  <c r="F152" i="17"/>
  <c r="H152" i="17"/>
  <c r="I152" i="17"/>
  <c r="J152" i="17"/>
  <c r="K152" i="17"/>
  <c r="F153" i="17"/>
  <c r="H153" i="17"/>
  <c r="I153" i="17"/>
  <c r="J153" i="17"/>
  <c r="K153" i="17"/>
  <c r="F154" i="17"/>
  <c r="H154" i="17"/>
  <c r="I154" i="17"/>
  <c r="J154" i="17"/>
  <c r="K154" i="17"/>
  <c r="F155" i="17"/>
  <c r="H155" i="17"/>
  <c r="I155" i="17"/>
  <c r="J155" i="17"/>
  <c r="K155" i="17"/>
  <c r="F156" i="17"/>
  <c r="H156" i="17"/>
  <c r="I156" i="17"/>
  <c r="J156" i="17"/>
  <c r="K156" i="17"/>
  <c r="F157" i="17"/>
  <c r="H157" i="17"/>
  <c r="I157" i="17"/>
  <c r="J157" i="17"/>
  <c r="K157" i="17"/>
  <c r="F158" i="17"/>
  <c r="H158" i="17"/>
  <c r="I158" i="17"/>
  <c r="J158" i="17"/>
  <c r="K158" i="17"/>
  <c r="F159" i="17"/>
  <c r="H159" i="17"/>
  <c r="I159" i="17"/>
  <c r="J159" i="17"/>
  <c r="K159" i="17"/>
  <c r="F160" i="17"/>
  <c r="H160" i="17"/>
  <c r="I160" i="17"/>
  <c r="J160" i="17"/>
  <c r="K160" i="17"/>
  <c r="F161" i="17"/>
  <c r="H161" i="17"/>
  <c r="I161" i="17"/>
  <c r="J161" i="17"/>
  <c r="K161" i="17"/>
  <c r="F162" i="17"/>
  <c r="H162" i="17"/>
  <c r="I162" i="17"/>
  <c r="J162" i="17"/>
  <c r="K162" i="17"/>
  <c r="B2" i="17"/>
  <c r="D2" i="17"/>
  <c r="N2" i="17"/>
  <c r="B3" i="17"/>
  <c r="D3" i="17"/>
  <c r="N3" i="17"/>
  <c r="B4" i="17"/>
  <c r="D4" i="17"/>
  <c r="N4" i="17"/>
  <c r="B5" i="17"/>
  <c r="D5" i="17"/>
  <c r="N5" i="17"/>
  <c r="B6" i="17"/>
  <c r="D6" i="17"/>
  <c r="N6" i="17"/>
  <c r="B7" i="17"/>
  <c r="D7" i="17"/>
  <c r="N7" i="17"/>
  <c r="B8" i="17"/>
  <c r="D8" i="17"/>
  <c r="N8" i="17"/>
  <c r="B9" i="17"/>
  <c r="D9" i="17"/>
  <c r="N9" i="17"/>
  <c r="B10" i="17"/>
  <c r="D10" i="17"/>
  <c r="N10" i="17"/>
  <c r="B11" i="17"/>
  <c r="D11" i="17"/>
  <c r="N11" i="17"/>
  <c r="B12" i="17"/>
  <c r="D12" i="17"/>
  <c r="N12" i="17"/>
  <c r="B13" i="17"/>
  <c r="D13" i="17"/>
  <c r="N13" i="17"/>
  <c r="B14" i="17"/>
  <c r="D14" i="17"/>
  <c r="N14" i="17"/>
  <c r="B15" i="17"/>
  <c r="D15" i="17"/>
  <c r="N15" i="17"/>
  <c r="B16" i="17"/>
  <c r="D16" i="17"/>
  <c r="N16" i="17"/>
  <c r="B17" i="17"/>
  <c r="D17" i="17"/>
  <c r="N17" i="17"/>
  <c r="B18" i="17"/>
  <c r="D18" i="17"/>
  <c r="N18" i="17"/>
  <c r="B19" i="17"/>
  <c r="D19" i="17"/>
  <c r="N19" i="17"/>
  <c r="B20" i="17"/>
  <c r="D20" i="17"/>
  <c r="N20" i="17"/>
  <c r="B21" i="17"/>
  <c r="D21" i="17"/>
  <c r="N21" i="17"/>
  <c r="B22" i="17"/>
  <c r="D22" i="17"/>
  <c r="N22" i="17"/>
  <c r="B23" i="17"/>
  <c r="D23" i="17"/>
  <c r="N23" i="17"/>
  <c r="B24" i="17"/>
  <c r="D24" i="17"/>
  <c r="N24" i="17"/>
  <c r="B25" i="17"/>
  <c r="D25" i="17"/>
  <c r="N25" i="17"/>
  <c r="B26" i="17"/>
  <c r="D26" i="17"/>
  <c r="N26" i="17"/>
  <c r="B27" i="17"/>
  <c r="D27" i="17"/>
  <c r="N27" i="17"/>
  <c r="B28" i="17"/>
  <c r="D28" i="17"/>
  <c r="N28" i="17"/>
  <c r="B29" i="17"/>
  <c r="D29" i="17"/>
  <c r="N29" i="17"/>
  <c r="B30" i="17"/>
  <c r="D30" i="17"/>
  <c r="N30" i="17"/>
  <c r="B31" i="17"/>
  <c r="D31" i="17"/>
  <c r="N31" i="17"/>
  <c r="B32" i="17"/>
  <c r="D32" i="17"/>
  <c r="N32" i="17"/>
  <c r="B33" i="17"/>
  <c r="D33" i="17"/>
  <c r="N33" i="17"/>
  <c r="B34" i="17"/>
  <c r="D34" i="17"/>
  <c r="N34" i="17"/>
  <c r="B35" i="17"/>
  <c r="D35" i="17"/>
  <c r="N35" i="17"/>
  <c r="B36" i="17"/>
  <c r="D36" i="17"/>
  <c r="N36" i="17"/>
  <c r="B37" i="17"/>
  <c r="D37" i="17"/>
  <c r="N37" i="17"/>
  <c r="B38" i="17"/>
  <c r="D38" i="17"/>
  <c r="N38" i="17"/>
  <c r="B39" i="17"/>
  <c r="D39" i="17"/>
  <c r="N39" i="17"/>
  <c r="B40" i="17"/>
  <c r="D40" i="17"/>
  <c r="N40" i="17"/>
  <c r="B41" i="17"/>
  <c r="D41" i="17"/>
  <c r="N41" i="17"/>
  <c r="B42" i="17"/>
  <c r="D42" i="17"/>
  <c r="N42" i="17"/>
  <c r="B43" i="17"/>
  <c r="D43" i="17"/>
  <c r="N43" i="17"/>
  <c r="B44" i="17"/>
  <c r="D44" i="17"/>
  <c r="N44" i="17"/>
  <c r="B45" i="17"/>
  <c r="D45" i="17"/>
  <c r="N45" i="17"/>
  <c r="B46" i="17"/>
  <c r="D46" i="17"/>
  <c r="N46" i="17"/>
  <c r="B47" i="17"/>
  <c r="D47" i="17"/>
  <c r="N47" i="17"/>
  <c r="B48" i="17"/>
  <c r="D48" i="17"/>
  <c r="N48" i="17"/>
  <c r="B49" i="17"/>
  <c r="D49" i="17"/>
  <c r="N49" i="17"/>
  <c r="B50" i="17"/>
  <c r="D50" i="17"/>
  <c r="N50" i="17"/>
  <c r="B51" i="17"/>
  <c r="D51" i="17"/>
  <c r="N51" i="17"/>
  <c r="B52" i="17"/>
  <c r="D52" i="17"/>
  <c r="N52" i="17"/>
  <c r="B53" i="17"/>
  <c r="D53" i="17"/>
  <c r="N53" i="17"/>
  <c r="B54" i="17"/>
  <c r="D54" i="17"/>
  <c r="N54" i="17"/>
  <c r="B55" i="17"/>
  <c r="D55" i="17"/>
  <c r="N55" i="17"/>
  <c r="B56" i="17"/>
  <c r="D56" i="17"/>
  <c r="N56" i="17"/>
  <c r="B57" i="17"/>
  <c r="D57" i="17"/>
  <c r="N57" i="17"/>
  <c r="B58" i="17"/>
  <c r="D58" i="17"/>
  <c r="N58" i="17"/>
  <c r="B59" i="17"/>
  <c r="D59" i="17"/>
  <c r="N59" i="17"/>
  <c r="B60" i="17"/>
  <c r="D60" i="17"/>
  <c r="N60" i="17"/>
  <c r="B61" i="17"/>
  <c r="D61" i="17"/>
  <c r="N61" i="17"/>
  <c r="B62" i="17"/>
  <c r="D62" i="17"/>
  <c r="N62" i="17"/>
  <c r="B63" i="17"/>
  <c r="D63" i="17"/>
  <c r="N63" i="17"/>
  <c r="B64" i="17"/>
  <c r="D64" i="17"/>
  <c r="N64" i="17"/>
  <c r="B65" i="17"/>
  <c r="D65" i="17"/>
  <c r="N65" i="17"/>
  <c r="B66" i="17"/>
  <c r="D66" i="17"/>
  <c r="N66" i="17"/>
  <c r="B67" i="17"/>
  <c r="D67" i="17"/>
  <c r="N67" i="17"/>
  <c r="B68" i="17"/>
  <c r="D68" i="17"/>
  <c r="N68" i="17"/>
  <c r="B69" i="17"/>
  <c r="D69" i="17"/>
  <c r="N69" i="17"/>
  <c r="B70" i="17"/>
  <c r="D70" i="17"/>
  <c r="N70" i="17"/>
  <c r="B71" i="17"/>
  <c r="D71" i="17"/>
  <c r="N71" i="17"/>
  <c r="B72" i="17"/>
  <c r="D72" i="17"/>
  <c r="N72" i="17"/>
  <c r="B73" i="17"/>
  <c r="D73" i="17"/>
  <c r="N73" i="17"/>
  <c r="B74" i="17"/>
  <c r="D74" i="17"/>
  <c r="N74" i="17"/>
  <c r="B75" i="17"/>
  <c r="D75" i="17"/>
  <c r="N75" i="17"/>
  <c r="B76" i="17"/>
  <c r="D76" i="17"/>
  <c r="N76" i="17"/>
  <c r="B77" i="17"/>
  <c r="D77" i="17"/>
  <c r="N77" i="17"/>
  <c r="B78" i="17"/>
  <c r="D78" i="17"/>
  <c r="N78" i="17"/>
  <c r="B79" i="17"/>
  <c r="D79" i="17"/>
  <c r="N79" i="17"/>
  <c r="B80" i="17"/>
  <c r="D80" i="17"/>
  <c r="N80" i="17"/>
  <c r="B81" i="17"/>
  <c r="D81" i="17"/>
  <c r="N81" i="17"/>
  <c r="B82" i="17"/>
  <c r="D82" i="17"/>
  <c r="N82" i="17"/>
  <c r="B83" i="17"/>
  <c r="D83" i="17"/>
  <c r="N83" i="17"/>
  <c r="B84" i="17"/>
  <c r="D84" i="17"/>
  <c r="N84" i="17"/>
  <c r="B85" i="17"/>
  <c r="D85" i="17"/>
  <c r="N85" i="17"/>
  <c r="B86" i="17"/>
  <c r="D86" i="17"/>
  <c r="N86" i="17"/>
  <c r="B87" i="17"/>
  <c r="D87" i="17"/>
  <c r="N87" i="17"/>
  <c r="B88" i="17"/>
  <c r="D88" i="17"/>
  <c r="N88" i="17"/>
  <c r="B89" i="17"/>
  <c r="D89" i="17"/>
  <c r="N89" i="17"/>
  <c r="B90" i="17"/>
  <c r="D90" i="17"/>
  <c r="N90" i="17"/>
  <c r="B91" i="17"/>
  <c r="D91" i="17"/>
  <c r="N91" i="17"/>
  <c r="B92" i="17"/>
  <c r="D92" i="17"/>
  <c r="N92" i="17"/>
  <c r="B93" i="17"/>
  <c r="D93" i="17"/>
  <c r="N93" i="17"/>
  <c r="B94" i="17"/>
  <c r="D94" i="17"/>
  <c r="N94" i="17"/>
  <c r="B95" i="17"/>
  <c r="D95" i="17"/>
  <c r="N95" i="17"/>
  <c r="B96" i="17"/>
  <c r="D96" i="17"/>
  <c r="N96" i="17"/>
  <c r="B97" i="17"/>
  <c r="D97" i="17"/>
  <c r="N97" i="17"/>
  <c r="B98" i="17"/>
  <c r="D98" i="17"/>
  <c r="N98" i="17"/>
  <c r="B99" i="17"/>
  <c r="D99" i="17"/>
  <c r="N99" i="17"/>
  <c r="B100" i="17"/>
  <c r="D100" i="17"/>
  <c r="N100" i="17"/>
  <c r="B101" i="17"/>
  <c r="D101" i="17"/>
  <c r="N101" i="17"/>
  <c r="B102" i="17"/>
  <c r="D102" i="17"/>
  <c r="N102" i="17"/>
  <c r="B103" i="17"/>
  <c r="D103" i="17"/>
  <c r="N103" i="17"/>
  <c r="B104" i="17"/>
  <c r="D104" i="17"/>
  <c r="N104" i="17"/>
  <c r="B105" i="17"/>
  <c r="D105" i="17"/>
  <c r="N105" i="17"/>
  <c r="B106" i="17"/>
  <c r="D106" i="17"/>
  <c r="N106" i="17"/>
  <c r="B107" i="17"/>
  <c r="D107" i="17"/>
  <c r="N107" i="17"/>
  <c r="B108" i="17"/>
  <c r="D108" i="17"/>
  <c r="N108" i="17"/>
  <c r="B109" i="17"/>
  <c r="D109" i="17"/>
  <c r="N109" i="17"/>
  <c r="B110" i="17"/>
  <c r="D110" i="17"/>
  <c r="N110" i="17"/>
  <c r="B111" i="17"/>
  <c r="D111" i="17"/>
  <c r="N111" i="17"/>
  <c r="B112" i="17"/>
  <c r="D112" i="17"/>
  <c r="N112" i="17"/>
  <c r="B113" i="17"/>
  <c r="D113" i="17"/>
  <c r="N113" i="17"/>
  <c r="B114" i="17"/>
  <c r="D114" i="17"/>
  <c r="N114" i="17"/>
  <c r="B115" i="17"/>
  <c r="D115" i="17"/>
  <c r="N115" i="17"/>
  <c r="B116" i="17"/>
  <c r="D116" i="17"/>
  <c r="N116" i="17"/>
  <c r="B117" i="17"/>
  <c r="D117" i="17"/>
  <c r="N117" i="17"/>
  <c r="B118" i="17"/>
  <c r="D118" i="17"/>
  <c r="N118" i="17"/>
  <c r="B119" i="17"/>
  <c r="D119" i="17"/>
  <c r="N119" i="17"/>
  <c r="B120" i="17"/>
  <c r="D120" i="17"/>
  <c r="N120" i="17"/>
  <c r="B121" i="17"/>
  <c r="D121" i="17"/>
  <c r="N121" i="17"/>
  <c r="B122" i="17"/>
  <c r="D122" i="17"/>
  <c r="N122" i="17"/>
  <c r="B123" i="17"/>
  <c r="D123" i="17"/>
  <c r="N123" i="17"/>
  <c r="B124" i="17"/>
  <c r="D124" i="17"/>
  <c r="N124" i="17"/>
  <c r="B125" i="17"/>
  <c r="D125" i="17"/>
  <c r="N125" i="17"/>
  <c r="B126" i="17"/>
  <c r="D126" i="17"/>
  <c r="N126" i="17"/>
  <c r="B127" i="17"/>
  <c r="D127" i="17"/>
  <c r="N127" i="17"/>
  <c r="B128" i="17"/>
  <c r="D128" i="17"/>
  <c r="N128" i="17"/>
  <c r="B129" i="17"/>
  <c r="D129" i="17"/>
  <c r="N129" i="17"/>
  <c r="B130" i="17"/>
  <c r="D130" i="17"/>
  <c r="N130" i="17"/>
  <c r="B131" i="17"/>
  <c r="D131" i="17"/>
  <c r="N131" i="17"/>
  <c r="B132" i="17"/>
  <c r="D132" i="17"/>
  <c r="N132" i="17"/>
  <c r="B133" i="17"/>
  <c r="D133" i="17"/>
  <c r="N133" i="17"/>
  <c r="B134" i="17"/>
  <c r="D134" i="17"/>
  <c r="N134" i="17"/>
  <c r="B135" i="17"/>
  <c r="D135" i="17"/>
  <c r="N135" i="17"/>
  <c r="B136" i="17"/>
  <c r="D136" i="17"/>
  <c r="N136" i="17"/>
  <c r="B137" i="17"/>
  <c r="D137" i="17"/>
  <c r="N137" i="17"/>
  <c r="B138" i="17"/>
  <c r="D138" i="17"/>
  <c r="N138" i="17"/>
  <c r="B139" i="17"/>
  <c r="D139" i="17"/>
  <c r="N139" i="17"/>
  <c r="B140" i="17"/>
  <c r="D140" i="17"/>
  <c r="N140" i="17"/>
  <c r="B141" i="17"/>
  <c r="D141" i="17"/>
  <c r="N141" i="17"/>
  <c r="B142" i="17"/>
  <c r="D142" i="17"/>
  <c r="N142" i="17"/>
  <c r="B143" i="17"/>
  <c r="D143" i="17"/>
  <c r="N143" i="17"/>
  <c r="B144" i="17"/>
  <c r="D144" i="17"/>
  <c r="N144" i="17"/>
  <c r="B145" i="17"/>
  <c r="D145" i="17"/>
  <c r="N145" i="17"/>
  <c r="B146" i="17"/>
  <c r="D146" i="17"/>
  <c r="N146" i="17"/>
  <c r="B147" i="17"/>
  <c r="D147" i="17"/>
  <c r="N147" i="17"/>
  <c r="B148" i="17"/>
  <c r="D148" i="17"/>
  <c r="N148" i="17"/>
  <c r="B149" i="17"/>
  <c r="D149" i="17"/>
  <c r="N149" i="17"/>
  <c r="B150" i="17"/>
  <c r="D150" i="17"/>
  <c r="N150" i="17"/>
  <c r="B151" i="17"/>
  <c r="D151" i="17"/>
  <c r="N151" i="17"/>
  <c r="B152" i="17"/>
  <c r="D152" i="17"/>
  <c r="N152" i="17"/>
  <c r="B153" i="17"/>
  <c r="D153" i="17"/>
  <c r="N153" i="17"/>
  <c r="B154" i="17"/>
  <c r="D154" i="17"/>
  <c r="N154" i="17"/>
  <c r="B155" i="17"/>
  <c r="D155" i="17"/>
  <c r="N155" i="17"/>
  <c r="B156" i="17"/>
  <c r="D156" i="17"/>
  <c r="N156" i="17"/>
  <c r="B157" i="17"/>
  <c r="D157" i="17"/>
  <c r="N157" i="17"/>
  <c r="B158" i="17"/>
  <c r="D158" i="17"/>
  <c r="N158" i="17"/>
  <c r="B159" i="17"/>
  <c r="D159" i="17"/>
  <c r="N159" i="17"/>
  <c r="B160" i="17"/>
  <c r="D160" i="17"/>
  <c r="N160" i="17"/>
  <c r="B161" i="17"/>
  <c r="D161" i="17"/>
  <c r="N161" i="17"/>
  <c r="B162" i="17"/>
  <c r="D162" i="17"/>
  <c r="N162" i="17"/>
  <c r="B1" i="17"/>
  <c r="D1" i="17"/>
  <c r="N1" i="17"/>
  <c r="A1" i="17"/>
  <c r="B43" i="5"/>
  <c r="I45" i="12"/>
  <c r="I44" i="12"/>
  <c r="I43" i="12"/>
  <c r="I42" i="12"/>
  <c r="B32" i="5"/>
  <c r="B33" i="5"/>
  <c r="J33" i="5"/>
  <c r="B34" i="5"/>
  <c r="J34" i="5"/>
  <c r="B35" i="5"/>
  <c r="J35" i="5"/>
  <c r="B36" i="5"/>
  <c r="J36" i="5"/>
  <c r="B37" i="5"/>
  <c r="J37" i="5"/>
  <c r="B38" i="5"/>
  <c r="J38" i="5"/>
  <c r="B39" i="5"/>
  <c r="J39" i="5"/>
  <c r="B40" i="5"/>
  <c r="J40" i="5"/>
  <c r="B41" i="5"/>
  <c r="J41" i="5"/>
  <c r="B42" i="5"/>
  <c r="J42" i="5"/>
  <c r="J43" i="5"/>
  <c r="B44" i="5"/>
  <c r="J44" i="5"/>
  <c r="B45" i="5"/>
  <c r="J45" i="5"/>
  <c r="B46" i="5"/>
  <c r="J46" i="5"/>
  <c r="B47" i="5"/>
  <c r="J47" i="5"/>
  <c r="B48" i="5"/>
  <c r="J48" i="5"/>
  <c r="B49" i="5"/>
  <c r="J49" i="5"/>
  <c r="B50" i="5"/>
  <c r="J50" i="5"/>
  <c r="B51" i="5"/>
  <c r="J51" i="5"/>
  <c r="B52" i="5"/>
  <c r="J52" i="5"/>
  <c r="B53" i="5"/>
  <c r="J53" i="5"/>
  <c r="B54" i="5"/>
  <c r="J54" i="5"/>
  <c r="B55" i="5"/>
  <c r="J55" i="5"/>
  <c r="B56" i="5"/>
  <c r="J56" i="5"/>
  <c r="B57" i="5"/>
  <c r="J57" i="5"/>
  <c r="B58" i="5"/>
  <c r="J58" i="5"/>
  <c r="B59" i="5"/>
  <c r="J59" i="5"/>
  <c r="B60" i="5"/>
  <c r="J60" i="5"/>
  <c r="B61" i="5"/>
  <c r="J61" i="5"/>
  <c r="B62" i="5"/>
  <c r="J62" i="5"/>
  <c r="B63" i="5"/>
  <c r="J63" i="5"/>
  <c r="B64" i="5"/>
  <c r="J64" i="5"/>
  <c r="B65" i="5"/>
  <c r="J65" i="5"/>
  <c r="B66" i="5"/>
  <c r="J66" i="5"/>
  <c r="B67" i="5"/>
  <c r="J67" i="5"/>
  <c r="B68" i="5"/>
  <c r="J68" i="5"/>
  <c r="J69" i="5"/>
  <c r="B70" i="5"/>
  <c r="J70" i="5"/>
  <c r="B71" i="5"/>
  <c r="J71" i="5"/>
  <c r="B72" i="5"/>
  <c r="J72" i="5"/>
  <c r="B73" i="5"/>
  <c r="J73" i="5"/>
  <c r="B74" i="5"/>
  <c r="J74" i="5"/>
  <c r="B75" i="5"/>
  <c r="J75" i="5"/>
  <c r="B76" i="5"/>
  <c r="J76" i="5"/>
  <c r="B77" i="5"/>
  <c r="J77" i="5"/>
  <c r="B78" i="5"/>
  <c r="J78" i="5"/>
  <c r="B79" i="5"/>
  <c r="J79" i="5"/>
  <c r="B80" i="5"/>
  <c r="J80" i="5"/>
  <c r="B81" i="5"/>
  <c r="J81" i="5"/>
  <c r="B82" i="5"/>
  <c r="J82" i="5"/>
  <c r="B83" i="5"/>
  <c r="J83" i="5"/>
  <c r="B84" i="5"/>
  <c r="J84" i="5"/>
  <c r="B85" i="5"/>
  <c r="J85" i="5"/>
  <c r="B86" i="5"/>
  <c r="J86" i="5"/>
  <c r="B87" i="5"/>
  <c r="J87" i="5"/>
  <c r="B88" i="5"/>
  <c r="J88" i="5"/>
  <c r="B89" i="5"/>
  <c r="J89" i="5"/>
  <c r="B90" i="5"/>
  <c r="J90" i="5"/>
  <c r="B91" i="5"/>
  <c r="J91" i="5"/>
  <c r="B92" i="5"/>
  <c r="J92" i="5"/>
  <c r="B93" i="5"/>
  <c r="J93" i="5"/>
  <c r="B94" i="5"/>
  <c r="J94" i="5"/>
  <c r="B95" i="5"/>
  <c r="J95" i="5"/>
  <c r="B96" i="5"/>
  <c r="J96" i="5"/>
  <c r="B97" i="5"/>
  <c r="J97" i="5"/>
  <c r="B98" i="5"/>
  <c r="J98" i="5"/>
  <c r="B99" i="5"/>
  <c r="J99" i="5"/>
  <c r="B100" i="5"/>
  <c r="J100" i="5"/>
  <c r="B101" i="5"/>
  <c r="J101" i="5"/>
  <c r="B102" i="5"/>
  <c r="J102" i="5"/>
  <c r="B103" i="5"/>
  <c r="J103" i="5"/>
  <c r="B104" i="5"/>
  <c r="J104" i="5"/>
  <c r="B105" i="5"/>
  <c r="J105" i="5"/>
  <c r="B106" i="5"/>
  <c r="J106" i="5"/>
  <c r="B107" i="5"/>
  <c r="J107" i="5"/>
  <c r="B108" i="5"/>
  <c r="J108" i="5"/>
  <c r="B109" i="5"/>
  <c r="J109" i="5"/>
  <c r="B110" i="5"/>
  <c r="J110" i="5"/>
  <c r="B111" i="5"/>
  <c r="J111" i="5"/>
  <c r="B112" i="5"/>
  <c r="J112" i="5"/>
  <c r="B113" i="5"/>
  <c r="J113" i="5"/>
  <c r="B114" i="5"/>
  <c r="J114" i="5"/>
  <c r="B115" i="5"/>
  <c r="J115" i="5"/>
  <c r="B116" i="5"/>
  <c r="J116" i="5"/>
  <c r="B117" i="5"/>
  <c r="J117" i="5"/>
  <c r="B118" i="5"/>
  <c r="J118" i="5"/>
  <c r="B119" i="5"/>
  <c r="J119" i="5"/>
  <c r="B120" i="5"/>
  <c r="J120" i="5"/>
  <c r="B121" i="5"/>
  <c r="J121" i="5"/>
  <c r="B122" i="5"/>
  <c r="J122" i="5"/>
  <c r="B123" i="5"/>
  <c r="J123" i="5"/>
  <c r="B124" i="5"/>
  <c r="J124" i="5"/>
  <c r="B125" i="5"/>
  <c r="J125" i="5"/>
  <c r="B126" i="5"/>
  <c r="J126" i="5"/>
  <c r="B127" i="5"/>
  <c r="J127" i="5"/>
  <c r="B128" i="5"/>
  <c r="J128" i="5"/>
  <c r="B129" i="5"/>
  <c r="J129" i="5"/>
  <c r="B130" i="5"/>
  <c r="J130" i="5"/>
  <c r="B131" i="5"/>
  <c r="J131" i="5"/>
  <c r="B132" i="5"/>
  <c r="J132" i="5"/>
  <c r="B133" i="5"/>
  <c r="J133" i="5"/>
  <c r="B134" i="5"/>
  <c r="J134" i="5"/>
  <c r="B135" i="5"/>
  <c r="J135" i="5"/>
  <c r="B136" i="5"/>
  <c r="J136" i="5"/>
  <c r="B137" i="5"/>
  <c r="J137" i="5"/>
  <c r="B138" i="5"/>
  <c r="J138" i="5"/>
  <c r="B139" i="5"/>
  <c r="J139" i="5"/>
  <c r="B140" i="5"/>
  <c r="J140" i="5"/>
  <c r="B141" i="5"/>
  <c r="J141" i="5"/>
  <c r="B142" i="5"/>
  <c r="J142" i="5"/>
  <c r="B143" i="5"/>
  <c r="J143" i="5"/>
  <c r="B144" i="5"/>
  <c r="J144" i="5"/>
  <c r="B145" i="5"/>
  <c r="J145" i="5"/>
  <c r="B146" i="5"/>
  <c r="J146" i="5"/>
  <c r="B147" i="5"/>
  <c r="J147" i="5"/>
  <c r="B148" i="5"/>
  <c r="J148" i="5"/>
  <c r="B149" i="5"/>
  <c r="J149" i="5"/>
  <c r="B150" i="5"/>
  <c r="J150" i="5"/>
  <c r="B151" i="5"/>
  <c r="J151" i="5"/>
  <c r="B152" i="5"/>
  <c r="J152" i="5"/>
  <c r="B153" i="5"/>
  <c r="J153" i="5"/>
  <c r="B154" i="5"/>
  <c r="J154" i="5"/>
  <c r="B155" i="5"/>
  <c r="J155" i="5"/>
  <c r="B156" i="5"/>
  <c r="J156" i="5"/>
  <c r="B157" i="5"/>
  <c r="J157" i="5"/>
  <c r="B3" i="5"/>
  <c r="J3" i="5"/>
  <c r="B4" i="5"/>
  <c r="J4" i="5"/>
  <c r="B5" i="5"/>
  <c r="J5" i="5"/>
  <c r="B6" i="5"/>
  <c r="J6" i="5"/>
  <c r="B7" i="5"/>
  <c r="J7" i="5"/>
  <c r="B8" i="5"/>
  <c r="J8" i="5"/>
  <c r="B9" i="5"/>
  <c r="J9" i="5"/>
  <c r="B10" i="5"/>
  <c r="J10" i="5"/>
  <c r="B11" i="5"/>
  <c r="J11" i="5"/>
  <c r="B12" i="5"/>
  <c r="J12" i="5"/>
  <c r="B13" i="5"/>
  <c r="J13" i="5"/>
  <c r="B14" i="5"/>
  <c r="J14" i="5"/>
  <c r="B15" i="5"/>
  <c r="J15" i="5"/>
  <c r="B16" i="5"/>
  <c r="J16" i="5"/>
  <c r="B17" i="5"/>
  <c r="J17" i="5"/>
  <c r="B18" i="5"/>
  <c r="J18" i="5"/>
  <c r="B19" i="5"/>
  <c r="J19" i="5"/>
  <c r="B20" i="5"/>
  <c r="J20" i="5"/>
  <c r="B21" i="5"/>
  <c r="J21" i="5"/>
  <c r="B22" i="5"/>
  <c r="J22" i="5"/>
  <c r="B23" i="5"/>
  <c r="J23" i="5"/>
  <c r="B24" i="5"/>
  <c r="J24" i="5"/>
  <c r="B25" i="5"/>
  <c r="J25" i="5"/>
  <c r="B26" i="5"/>
  <c r="J26" i="5"/>
  <c r="B27" i="5"/>
  <c r="J27" i="5"/>
  <c r="B28" i="5"/>
  <c r="J28" i="5"/>
  <c r="B29" i="5"/>
  <c r="J29" i="5"/>
  <c r="B30" i="5"/>
  <c r="J30" i="5"/>
  <c r="B31" i="5"/>
  <c r="J31" i="5"/>
  <c r="J32" i="5"/>
  <c r="B2" i="5"/>
  <c r="J2" i="5"/>
  <c r="P44" i="12"/>
  <c r="P43" i="12"/>
  <c r="O42" i="12"/>
  <c r="G47" i="12"/>
  <c r="F42" i="12"/>
  <c r="G42" i="12"/>
  <c r="F43" i="12"/>
  <c r="G43" i="12"/>
  <c r="F44" i="12"/>
  <c r="G44" i="12"/>
  <c r="F45" i="12"/>
  <c r="G45" i="12"/>
  <c r="F46" i="12"/>
  <c r="G46" i="12"/>
  <c r="B44" i="12"/>
  <c r="B43" i="12"/>
  <c r="B45" i="12"/>
  <c r="B46" i="12"/>
  <c r="A47" i="12"/>
  <c r="K1" i="5"/>
  <c r="O45" i="12"/>
  <c r="A42" i="12"/>
  <c r="D2" i="3"/>
  <c r="C2" i="3"/>
  <c r="I170" i="5"/>
  <c r="H170" i="5"/>
  <c r="G170" i="5"/>
  <c r="F170" i="5"/>
</calcChain>
</file>

<file path=xl/sharedStrings.xml><?xml version="1.0" encoding="utf-8"?>
<sst xmlns="http://schemas.openxmlformats.org/spreadsheetml/2006/main" count="124" uniqueCount="98">
  <si>
    <t>Date</t>
  </si>
  <si>
    <t>100miledaily</t>
  </si>
  <si>
    <t>100kmdaily</t>
  </si>
  <si>
    <t>85miledaily</t>
  </si>
  <si>
    <t>25milesAdultdaily</t>
  </si>
  <si>
    <t>25milesChilddaily</t>
  </si>
  <si>
    <t>distancedaily</t>
  </si>
  <si>
    <t>fundaily</t>
  </si>
  <si>
    <t>allroutesdaily</t>
  </si>
  <si>
    <t>Teamdaily</t>
  </si>
  <si>
    <t>RideIncomedaily</t>
  </si>
  <si>
    <t>RideIncomecum</t>
  </si>
  <si>
    <t>Discountdaily</t>
  </si>
  <si>
    <t>discountcum</t>
  </si>
  <si>
    <t>Clothingdaily</t>
  </si>
  <si>
    <t>Clothingcum</t>
  </si>
  <si>
    <t>Maledaily</t>
  </si>
  <si>
    <t>Malecum</t>
  </si>
  <si>
    <t>Femaledaily</t>
  </si>
  <si>
    <t>Femalecum</t>
  </si>
  <si>
    <t>Age</t>
  </si>
  <si>
    <t>AllRiders</t>
  </si>
  <si>
    <t>100mile</t>
  </si>
  <si>
    <t>100km</t>
  </si>
  <si>
    <t>85mile</t>
  </si>
  <si>
    <t>25milesAdult</t>
  </si>
  <si>
    <t>25milesChild</t>
  </si>
  <si>
    <t>Male</t>
  </si>
  <si>
    <t>Female</t>
  </si>
  <si>
    <t>Team</t>
  </si>
  <si>
    <t>Qty</t>
  </si>
  <si>
    <t>Std</t>
  </si>
  <si>
    <t>Other</t>
  </si>
  <si>
    <t>CycleCA</t>
  </si>
  <si>
    <t>Bike Shop Posters</t>
  </si>
  <si>
    <t>Facebook</t>
  </si>
  <si>
    <t>FFBC Member</t>
  </si>
  <si>
    <t>Internet/Website</t>
  </si>
  <si>
    <t>Family/Friend</t>
  </si>
  <si>
    <t>Past Participant</t>
  </si>
  <si>
    <t>2017</t>
  </si>
  <si>
    <t>2016</t>
  </si>
  <si>
    <t>2015</t>
  </si>
  <si>
    <t>2014</t>
  </si>
  <si>
    <t>2013</t>
  </si>
  <si>
    <t>2012</t>
  </si>
  <si>
    <t>MAX</t>
  </si>
  <si>
    <t>Remaining</t>
  </si>
  <si>
    <t>TOTAL</t>
  </si>
  <si>
    <t>Non-Team</t>
  </si>
  <si>
    <t>youngest:</t>
  </si>
  <si>
    <t>oldest:</t>
  </si>
  <si>
    <t>number of teams</t>
  </si>
  <si>
    <t>% Teams:</t>
  </si>
  <si>
    <t>Num Teams:</t>
  </si>
  <si>
    <t>average</t>
  </si>
  <si>
    <t>Min-Max</t>
  </si>
  <si>
    <t>Fun</t>
  </si>
  <si>
    <t>Distance</t>
  </si>
  <si>
    <t>date</t>
  </si>
  <si>
    <t>Clothing</t>
  </si>
  <si>
    <t xml:space="preserve">Routes </t>
  </si>
  <si>
    <t>100milecum</t>
  </si>
  <si>
    <t>100kmcum</t>
  </si>
  <si>
    <t>85milecum</t>
  </si>
  <si>
    <t>25milesAdultdailycum</t>
  </si>
  <si>
    <t>25milesChilddailycum</t>
  </si>
  <si>
    <t>distancecum</t>
  </si>
  <si>
    <t>funcum</t>
  </si>
  <si>
    <t>allroutescum</t>
  </si>
  <si>
    <t>Teamcum</t>
  </si>
  <si>
    <t>Email from FFBC</t>
  </si>
  <si>
    <t>Rode on course by accident</t>
  </si>
  <si>
    <t>sister</t>
  </si>
  <si>
    <t>0ther</t>
  </si>
  <si>
    <t>Work Slack Channel</t>
  </si>
  <si>
    <t>At work</t>
  </si>
  <si>
    <t>company</t>
  </si>
  <si>
    <t>Employee of Palo Alto networks</t>
  </si>
  <si>
    <t>Employer</t>
  </si>
  <si>
    <t>PANW</t>
  </si>
  <si>
    <t>Western Wheelers rides</t>
  </si>
  <si>
    <t>got email reminder from FFBC</t>
  </si>
  <si>
    <t>Newspaper Ad</t>
  </si>
  <si>
    <t>100 mile</t>
  </si>
  <si>
    <t>100 km</t>
  </si>
  <si>
    <t>85 mile</t>
  </si>
  <si>
    <t>25 mile adult</t>
  </si>
  <si>
    <t>25 mile child</t>
  </si>
  <si>
    <t>25 mile</t>
  </si>
  <si>
    <t>All Routes</t>
  </si>
  <si>
    <t>Ride Income</t>
  </si>
  <si>
    <t>Discount</t>
  </si>
  <si>
    <t>Clothing Income</t>
  </si>
  <si>
    <t>Ride</t>
  </si>
  <si>
    <t>Income Total</t>
  </si>
  <si>
    <t>+/- 2017</t>
  </si>
  <si>
    <t>Grizzly Peak Cyclist 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</si>
</sst>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;@"/>
    <numFmt numFmtId="165" formatCode="[$-409]d\-mmm\-yy;@"/>
    <numFmt numFmtId="166" formatCode="_-* #,##0_-;\-* #,##0_-;_-* &quot;-&quot;??_-;_-@_-"/>
    <numFmt numFmtId="167" formatCode="_-&quot;$&quot;* #,##0_-;\-&quot;$&quot;* #,##0_-;_-&quot;$&quot;* &quot;-&quot;??_-;_-@_-"/>
    <numFmt numFmtId="168" formatCode="m/d/yy;@"/>
  </numFmts>
  <fonts count="17" x14ac:knownFonts="1">
    <font>
      <sz val="12"/>
      <color theme="1"/>
      <name val="Calibri"/>
      <family val="2"/>
      <charset val="129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2"/>
      <color theme="1"/>
      <name val="Calibri"/>
      <family val="2"/>
      <charset val="134"/>
      <scheme val="minor"/>
    </font>
    <font>
      <sz val="10"/>
      <name val="Arial"/>
    </font>
    <font>
      <sz val="10"/>
      <name val="Arial Narrow"/>
    </font>
    <font>
      <sz val="10"/>
      <color theme="0" tint="-0.499984740745262"/>
      <name val="Arial Narrow"/>
    </font>
    <font>
      <b/>
      <sz val="10"/>
      <name val="Arial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b/>
      <sz val="12"/>
      <color theme="1"/>
      <name val="Calibri"/>
      <family val="2"/>
      <charset val="134"/>
      <scheme val="minor"/>
    </font>
    <font>
      <b/>
      <sz val="10"/>
      <name val="Arial Narrow"/>
    </font>
    <font>
      <b/>
      <sz val="10"/>
      <color theme="0" tint="-0.499984740745262"/>
      <name val="Arial"/>
    </font>
    <font>
      <sz val="10"/>
      <color theme="0" tint="-0.499984740745262"/>
      <name val="Arial"/>
    </font>
    <font>
      <sz val="11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charset val="134"/>
      <scheme val="minor"/>
    </font>
    <font>
      <b/>
      <sz val="12"/>
      <color theme="0" tint="-0.499984740745262"/>
      <name val="Calibri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65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1">
    <xf numFmtId="0" fontId="0" fillId="0" borderId="0" xfId="0"/>
    <xf numFmtId="164" fontId="0" fillId="0" borderId="0" xfId="0" applyNumberFormat="1"/>
    <xf numFmtId="0" fontId="6" fillId="0" borderId="0" xfId="2" quotePrefix="1" applyFont="1" applyAlignment="1">
      <alignment wrapText="1"/>
    </xf>
    <xf numFmtId="164" fontId="5" fillId="0" borderId="0" xfId="2" applyNumberFormat="1" applyFont="1" applyAlignment="1">
      <alignment wrapText="1"/>
    </xf>
    <xf numFmtId="164" fontId="4" fillId="0" borderId="0" xfId="2" applyNumberFormat="1"/>
    <xf numFmtId="0" fontId="0" fillId="0" borderId="0" xfId="0" applyFill="1"/>
    <xf numFmtId="164" fontId="0" fillId="0" borderId="0" xfId="0" applyNumberFormat="1" applyFill="1"/>
    <xf numFmtId="0" fontId="0" fillId="2" borderId="0" xfId="0" applyFill="1"/>
    <xf numFmtId="14" fontId="0" fillId="0" borderId="0" xfId="0" applyNumberFormat="1"/>
    <xf numFmtId="0" fontId="11" fillId="0" borderId="0" xfId="2" applyNumberFormat="1" applyFont="1" applyAlignment="1">
      <alignment wrapText="1"/>
    </xf>
    <xf numFmtId="0" fontId="7" fillId="0" borderId="0" xfId="2" applyNumberFormat="1" applyFont="1"/>
    <xf numFmtId="164" fontId="10" fillId="0" borderId="0" xfId="0" applyNumberFormat="1" applyFont="1"/>
    <xf numFmtId="164" fontId="7" fillId="0" borderId="0" xfId="2" applyNumberFormat="1" applyFont="1"/>
    <xf numFmtId="0" fontId="12" fillId="0" borderId="0" xfId="2" applyFont="1"/>
    <xf numFmtId="0" fontId="13" fillId="0" borderId="0" xfId="2" applyFont="1"/>
    <xf numFmtId="0" fontId="14" fillId="0" borderId="0" xfId="0" applyFont="1"/>
    <xf numFmtId="0" fontId="15" fillId="0" borderId="0" xfId="0" applyFont="1"/>
    <xf numFmtId="1" fontId="0" fillId="0" borderId="0" xfId="0" applyNumberFormat="1"/>
    <xf numFmtId="43" fontId="0" fillId="0" borderId="0" xfId="15" applyFont="1"/>
    <xf numFmtId="0" fontId="0" fillId="3" borderId="0" xfId="0" applyFill="1"/>
    <xf numFmtId="9" fontId="0" fillId="3" borderId="0" xfId="1" applyFont="1" applyFill="1"/>
    <xf numFmtId="3" fontId="0" fillId="3" borderId="0" xfId="0" applyNumberFormat="1" applyFill="1"/>
    <xf numFmtId="0" fontId="0" fillId="4" borderId="0" xfId="0" applyFill="1"/>
    <xf numFmtId="14" fontId="10" fillId="0" borderId="0" xfId="0" applyNumberFormat="1" applyFont="1"/>
    <xf numFmtId="165" fontId="0" fillId="0" borderId="0" xfId="0" applyNumberFormat="1"/>
    <xf numFmtId="166" fontId="0" fillId="0" borderId="0" xfId="15" applyNumberFormat="1" applyFont="1"/>
    <xf numFmtId="9" fontId="0" fillId="0" borderId="0" xfId="1" applyFont="1"/>
    <xf numFmtId="167" fontId="10" fillId="2" borderId="0" xfId="0" applyNumberFormat="1" applyFont="1" applyFill="1"/>
    <xf numFmtId="167" fontId="0" fillId="0" borderId="0" xfId="58" applyNumberFormat="1" applyFont="1"/>
    <xf numFmtId="167" fontId="0" fillId="0" borderId="0" xfId="0" applyNumberFormat="1"/>
    <xf numFmtId="0" fontId="12" fillId="0" borderId="0" xfId="2" applyNumberFormat="1" applyFont="1"/>
    <xf numFmtId="164" fontId="16" fillId="0" borderId="0" xfId="0" applyNumberFormat="1" applyFont="1"/>
    <xf numFmtId="164" fontId="12" fillId="0" borderId="0" xfId="2" applyNumberFormat="1" applyFont="1"/>
    <xf numFmtId="168" fontId="0" fillId="2" borderId="0" xfId="0" applyNumberFormat="1" applyFill="1"/>
    <xf numFmtId="168" fontId="0" fillId="0" borderId="0" xfId="0" applyNumberFormat="1" applyFill="1"/>
    <xf numFmtId="0" fontId="10" fillId="0" borderId="0" xfId="0" applyFont="1"/>
    <xf numFmtId="0" fontId="10" fillId="0" borderId="0" xfId="0" applyFont="1" applyFill="1"/>
    <xf numFmtId="44" fontId="0" fillId="0" borderId="0" xfId="0" applyNumberFormat="1"/>
    <xf numFmtId="0" fontId="10" fillId="2" borderId="0" xfId="0" applyFont="1" applyFill="1"/>
    <xf numFmtId="167" fontId="10" fillId="2" borderId="0" xfId="58" applyNumberFormat="1" applyFont="1" applyFill="1"/>
    <xf numFmtId="0" fontId="6" fillId="0" borderId="0" xfId="2" quotePrefix="1" applyFont="1" applyFill="1" applyAlignment="1">
      <alignment horizontal="center" wrapText="1"/>
    </xf>
  </cellXfs>
  <cellStyles count="65">
    <cellStyle name="Comma" xfId="15" builtinId="3"/>
    <cellStyle name="Currency" xfId="58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9" builtinId="8" hidden="1"/>
    <cellStyle name="Hyperlink" xfId="61" builtinId="8" hidden="1"/>
    <cellStyle name="Hyperlink" xfId="63" builtinId="8" hidden="1"/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chartsheet" Target="chartsheets/sheet1.xml"/><Relationship Id="rId10" Type="http://schemas.openxmlformats.org/officeDocument/2006/relationships/worksheet" Target="worksheets/sheet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3611111111111"/>
          <c:y val="0.219907407407407"/>
          <c:w val="0.452777777777778"/>
          <c:h val="0.75462962962963"/>
        </c:manualLayout>
      </c:layout>
      <c:pieChart>
        <c:varyColors val="1"/>
        <c:ser>
          <c:idx val="0"/>
          <c:order val="0"/>
          <c:dLbls>
            <c:dLbl>
              <c:idx val="1"/>
              <c:delete val="1"/>
            </c:dLbl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(HearAboutEvent.cvs!$A$1,HearAboutEvent.cvs!$A$3:$A$6)</c:f>
              <c:strCache>
                <c:ptCount val="5"/>
                <c:pt idx="0">
                  <c:v>Std</c:v>
                </c:pt>
                <c:pt idx="1">
                  <c:v>Past Participant</c:v>
                </c:pt>
                <c:pt idx="2">
                  <c:v>Family/Friend</c:v>
                </c:pt>
                <c:pt idx="3">
                  <c:v>Internet/Website</c:v>
                </c:pt>
                <c:pt idx="4">
                  <c:v>FFBC Member</c:v>
                </c:pt>
              </c:strCache>
            </c:strRef>
          </c:cat>
          <c:val>
            <c:numRef>
              <c:f>(HearAboutEvent.cvs!$B$1,HearAboutEvent.cvs!$B$3:$B$6)</c:f>
              <c:numCache>
                <c:formatCode>General</c:formatCode>
                <c:ptCount val="5"/>
                <c:pt idx="0">
                  <c:v>0.0</c:v>
                </c:pt>
                <c:pt idx="1">
                  <c:v>388.0</c:v>
                </c:pt>
                <c:pt idx="2">
                  <c:v>102.0</c:v>
                </c:pt>
                <c:pt idx="3">
                  <c:v>23.0</c:v>
                </c:pt>
                <c:pt idx="4">
                  <c:v>17.0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16723871055"/>
          <c:y val="0.133569739952719"/>
          <c:w val="0.888299515445185"/>
          <c:h val="0.618416447944007"/>
        </c:manualLayout>
      </c:layout>
      <c:barChart>
        <c:barDir val="col"/>
        <c:grouping val="stacked"/>
        <c:varyColors val="0"/>
        <c:ser>
          <c:idx val="2"/>
          <c:order val="0"/>
          <c:tx>
            <c:v>Rides</c:v>
          </c:tx>
          <c:invertIfNegative val="0"/>
          <c:dLbls>
            <c:dLbl>
              <c:idx val="142"/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RegistrationByDate!$A$4:$A$146</c:f>
              <c:numCache>
                <c:formatCode>m/d/yy;@</c:formatCode>
                <c:ptCount val="143"/>
                <c:pt idx="0">
                  <c:v>43434.0</c:v>
                </c:pt>
                <c:pt idx="1">
                  <c:v>43435.0</c:v>
                </c:pt>
                <c:pt idx="2">
                  <c:v>43436.0</c:v>
                </c:pt>
                <c:pt idx="3">
                  <c:v>43437.0</c:v>
                </c:pt>
                <c:pt idx="4">
                  <c:v>43438.0</c:v>
                </c:pt>
                <c:pt idx="5">
                  <c:v>43439.0</c:v>
                </c:pt>
                <c:pt idx="6">
                  <c:v>43440.0</c:v>
                </c:pt>
                <c:pt idx="7">
                  <c:v>43441.0</c:v>
                </c:pt>
                <c:pt idx="8">
                  <c:v>43442.0</c:v>
                </c:pt>
                <c:pt idx="9">
                  <c:v>43443.0</c:v>
                </c:pt>
                <c:pt idx="10">
                  <c:v>43444.0</c:v>
                </c:pt>
                <c:pt idx="11">
                  <c:v>43445.0</c:v>
                </c:pt>
                <c:pt idx="12">
                  <c:v>43446.0</c:v>
                </c:pt>
                <c:pt idx="13">
                  <c:v>43447.0</c:v>
                </c:pt>
                <c:pt idx="14">
                  <c:v>43448.0</c:v>
                </c:pt>
                <c:pt idx="15">
                  <c:v>43449.0</c:v>
                </c:pt>
                <c:pt idx="16">
                  <c:v>43450.0</c:v>
                </c:pt>
                <c:pt idx="17">
                  <c:v>43451.0</c:v>
                </c:pt>
                <c:pt idx="18">
                  <c:v>43452.0</c:v>
                </c:pt>
                <c:pt idx="19">
                  <c:v>43453.0</c:v>
                </c:pt>
                <c:pt idx="20">
                  <c:v>43454.0</c:v>
                </c:pt>
                <c:pt idx="21">
                  <c:v>43455.0</c:v>
                </c:pt>
                <c:pt idx="22">
                  <c:v>43456.0</c:v>
                </c:pt>
                <c:pt idx="23">
                  <c:v>43457.0</c:v>
                </c:pt>
                <c:pt idx="24">
                  <c:v>43458.0</c:v>
                </c:pt>
                <c:pt idx="25">
                  <c:v>43459.0</c:v>
                </c:pt>
                <c:pt idx="26">
                  <c:v>43460.0</c:v>
                </c:pt>
                <c:pt idx="27">
                  <c:v>43461.0</c:v>
                </c:pt>
                <c:pt idx="28">
                  <c:v>43462.0</c:v>
                </c:pt>
                <c:pt idx="29">
                  <c:v>43463.0</c:v>
                </c:pt>
                <c:pt idx="30">
                  <c:v>43464.0</c:v>
                </c:pt>
                <c:pt idx="31">
                  <c:v>43465.0</c:v>
                </c:pt>
                <c:pt idx="32">
                  <c:v>43466.0</c:v>
                </c:pt>
                <c:pt idx="33">
                  <c:v>43467.0</c:v>
                </c:pt>
                <c:pt idx="34">
                  <c:v>43468.0</c:v>
                </c:pt>
                <c:pt idx="35">
                  <c:v>43469.0</c:v>
                </c:pt>
                <c:pt idx="36">
                  <c:v>43470.0</c:v>
                </c:pt>
                <c:pt idx="37">
                  <c:v>43471.0</c:v>
                </c:pt>
                <c:pt idx="38">
                  <c:v>43472.0</c:v>
                </c:pt>
                <c:pt idx="39">
                  <c:v>43473.0</c:v>
                </c:pt>
                <c:pt idx="40">
                  <c:v>43474.0</c:v>
                </c:pt>
                <c:pt idx="41">
                  <c:v>43475.0</c:v>
                </c:pt>
                <c:pt idx="42">
                  <c:v>43476.0</c:v>
                </c:pt>
                <c:pt idx="43">
                  <c:v>43477.0</c:v>
                </c:pt>
                <c:pt idx="44">
                  <c:v>43478.0</c:v>
                </c:pt>
                <c:pt idx="45">
                  <c:v>43479.0</c:v>
                </c:pt>
                <c:pt idx="46">
                  <c:v>43480.0</c:v>
                </c:pt>
                <c:pt idx="47">
                  <c:v>43481.0</c:v>
                </c:pt>
                <c:pt idx="48">
                  <c:v>43482.0</c:v>
                </c:pt>
                <c:pt idx="49">
                  <c:v>43483.0</c:v>
                </c:pt>
                <c:pt idx="50">
                  <c:v>43484.0</c:v>
                </c:pt>
                <c:pt idx="51">
                  <c:v>43485.0</c:v>
                </c:pt>
                <c:pt idx="52">
                  <c:v>43486.0</c:v>
                </c:pt>
                <c:pt idx="53">
                  <c:v>43487.0</c:v>
                </c:pt>
                <c:pt idx="54">
                  <c:v>43488.0</c:v>
                </c:pt>
                <c:pt idx="55">
                  <c:v>43489.0</c:v>
                </c:pt>
                <c:pt idx="56">
                  <c:v>43490.0</c:v>
                </c:pt>
                <c:pt idx="57">
                  <c:v>43491.0</c:v>
                </c:pt>
                <c:pt idx="58">
                  <c:v>43492.0</c:v>
                </c:pt>
                <c:pt idx="59">
                  <c:v>43493.0</c:v>
                </c:pt>
                <c:pt idx="60">
                  <c:v>43494.0</c:v>
                </c:pt>
                <c:pt idx="61">
                  <c:v>43495.0</c:v>
                </c:pt>
                <c:pt idx="62">
                  <c:v>43496.0</c:v>
                </c:pt>
                <c:pt idx="63">
                  <c:v>43497.0</c:v>
                </c:pt>
                <c:pt idx="64">
                  <c:v>43498.0</c:v>
                </c:pt>
                <c:pt idx="65">
                  <c:v>43499.0</c:v>
                </c:pt>
                <c:pt idx="66">
                  <c:v>43500.0</c:v>
                </c:pt>
                <c:pt idx="67">
                  <c:v>43501.0</c:v>
                </c:pt>
                <c:pt idx="68">
                  <c:v>43502.0</c:v>
                </c:pt>
                <c:pt idx="69">
                  <c:v>43503.0</c:v>
                </c:pt>
                <c:pt idx="70">
                  <c:v>43504.0</c:v>
                </c:pt>
                <c:pt idx="71">
                  <c:v>43505.0</c:v>
                </c:pt>
                <c:pt idx="72">
                  <c:v>43506.0</c:v>
                </c:pt>
                <c:pt idx="73">
                  <c:v>43507.0</c:v>
                </c:pt>
                <c:pt idx="74">
                  <c:v>43508.0</c:v>
                </c:pt>
                <c:pt idx="75">
                  <c:v>43509.0</c:v>
                </c:pt>
                <c:pt idx="76">
                  <c:v>43510.0</c:v>
                </c:pt>
                <c:pt idx="77">
                  <c:v>43511.0</c:v>
                </c:pt>
                <c:pt idx="78">
                  <c:v>43512.0</c:v>
                </c:pt>
                <c:pt idx="79">
                  <c:v>43513.0</c:v>
                </c:pt>
                <c:pt idx="80">
                  <c:v>43514.0</c:v>
                </c:pt>
                <c:pt idx="81">
                  <c:v>43515.0</c:v>
                </c:pt>
                <c:pt idx="82">
                  <c:v>43516.0</c:v>
                </c:pt>
                <c:pt idx="83">
                  <c:v>43517.0</c:v>
                </c:pt>
                <c:pt idx="84">
                  <c:v>43518.0</c:v>
                </c:pt>
                <c:pt idx="85">
                  <c:v>43519.0</c:v>
                </c:pt>
                <c:pt idx="86">
                  <c:v>43520.0</c:v>
                </c:pt>
                <c:pt idx="87">
                  <c:v>43521.0</c:v>
                </c:pt>
                <c:pt idx="88">
                  <c:v>43522.0</c:v>
                </c:pt>
                <c:pt idx="89">
                  <c:v>43523.0</c:v>
                </c:pt>
                <c:pt idx="90">
                  <c:v>43524.0</c:v>
                </c:pt>
                <c:pt idx="91">
                  <c:v>43525.0</c:v>
                </c:pt>
                <c:pt idx="92">
                  <c:v>43526.0</c:v>
                </c:pt>
                <c:pt idx="93">
                  <c:v>43527.0</c:v>
                </c:pt>
                <c:pt idx="94">
                  <c:v>43528.0</c:v>
                </c:pt>
                <c:pt idx="95">
                  <c:v>43529.0</c:v>
                </c:pt>
                <c:pt idx="96">
                  <c:v>43530.0</c:v>
                </c:pt>
                <c:pt idx="97">
                  <c:v>43531.0</c:v>
                </c:pt>
                <c:pt idx="98">
                  <c:v>43532.0</c:v>
                </c:pt>
                <c:pt idx="99">
                  <c:v>43533.0</c:v>
                </c:pt>
                <c:pt idx="100">
                  <c:v>43534.0</c:v>
                </c:pt>
                <c:pt idx="101">
                  <c:v>43535.0</c:v>
                </c:pt>
                <c:pt idx="102">
                  <c:v>43536.0</c:v>
                </c:pt>
                <c:pt idx="103">
                  <c:v>43537.0</c:v>
                </c:pt>
                <c:pt idx="104">
                  <c:v>43538.0</c:v>
                </c:pt>
                <c:pt idx="105">
                  <c:v>43539.0</c:v>
                </c:pt>
                <c:pt idx="106">
                  <c:v>43540.0</c:v>
                </c:pt>
                <c:pt idx="107">
                  <c:v>43541.0</c:v>
                </c:pt>
                <c:pt idx="108">
                  <c:v>43542.0</c:v>
                </c:pt>
                <c:pt idx="109">
                  <c:v>43543.0</c:v>
                </c:pt>
                <c:pt idx="110">
                  <c:v>43544.0</c:v>
                </c:pt>
                <c:pt idx="111">
                  <c:v>43545.0</c:v>
                </c:pt>
                <c:pt idx="112">
                  <c:v>43546.0</c:v>
                </c:pt>
                <c:pt idx="113">
                  <c:v>43547.0</c:v>
                </c:pt>
                <c:pt idx="114">
                  <c:v>43548.0</c:v>
                </c:pt>
                <c:pt idx="115">
                  <c:v>43549.0</c:v>
                </c:pt>
                <c:pt idx="116">
                  <c:v>43550.0</c:v>
                </c:pt>
                <c:pt idx="117">
                  <c:v>43551.0</c:v>
                </c:pt>
                <c:pt idx="118">
                  <c:v>43552.0</c:v>
                </c:pt>
                <c:pt idx="119">
                  <c:v>43553.0</c:v>
                </c:pt>
                <c:pt idx="120">
                  <c:v>43554.0</c:v>
                </c:pt>
                <c:pt idx="121">
                  <c:v>43555.0</c:v>
                </c:pt>
                <c:pt idx="122">
                  <c:v>43556.0</c:v>
                </c:pt>
                <c:pt idx="123">
                  <c:v>43557.0</c:v>
                </c:pt>
                <c:pt idx="124">
                  <c:v>43558.0</c:v>
                </c:pt>
                <c:pt idx="125">
                  <c:v>43559.0</c:v>
                </c:pt>
                <c:pt idx="126">
                  <c:v>43560.0</c:v>
                </c:pt>
                <c:pt idx="127">
                  <c:v>43561.0</c:v>
                </c:pt>
                <c:pt idx="128">
                  <c:v>43562.0</c:v>
                </c:pt>
                <c:pt idx="129">
                  <c:v>43563.0</c:v>
                </c:pt>
                <c:pt idx="130">
                  <c:v>43564.0</c:v>
                </c:pt>
                <c:pt idx="131">
                  <c:v>43565.0</c:v>
                </c:pt>
                <c:pt idx="132">
                  <c:v>43566.0</c:v>
                </c:pt>
                <c:pt idx="133">
                  <c:v>43567.0</c:v>
                </c:pt>
                <c:pt idx="134">
                  <c:v>43568.0</c:v>
                </c:pt>
                <c:pt idx="135">
                  <c:v>43569.0</c:v>
                </c:pt>
                <c:pt idx="136">
                  <c:v>43570.0</c:v>
                </c:pt>
                <c:pt idx="137">
                  <c:v>43571.0</c:v>
                </c:pt>
                <c:pt idx="138">
                  <c:v>43572.0</c:v>
                </c:pt>
                <c:pt idx="139">
                  <c:v>43573.0</c:v>
                </c:pt>
                <c:pt idx="140">
                  <c:v>43574.0</c:v>
                </c:pt>
                <c:pt idx="141">
                  <c:v>43575.0</c:v>
                </c:pt>
                <c:pt idx="142">
                  <c:v>43576.0</c:v>
                </c:pt>
              </c:numCache>
            </c:numRef>
          </c:cat>
          <c:val>
            <c:numRef>
              <c:f>RegistrationByDate!$U$4:$U$146</c:f>
              <c:numCache>
                <c:formatCode>General</c:formatCode>
                <c:ptCount val="143"/>
                <c:pt idx="0">
                  <c:v>0.0</c:v>
                </c:pt>
                <c:pt idx="1">
                  <c:v>4980.0</c:v>
                </c:pt>
                <c:pt idx="2">
                  <c:v>7350.0</c:v>
                </c:pt>
                <c:pt idx="3">
                  <c:v>8940.0</c:v>
                </c:pt>
                <c:pt idx="4">
                  <c:v>9655.0</c:v>
                </c:pt>
                <c:pt idx="5">
                  <c:v>10205.0</c:v>
                </c:pt>
                <c:pt idx="6">
                  <c:v>10855.0</c:v>
                </c:pt>
                <c:pt idx="7">
                  <c:v>11115.0</c:v>
                </c:pt>
                <c:pt idx="8">
                  <c:v>11665.0</c:v>
                </c:pt>
                <c:pt idx="9">
                  <c:v>12085.0</c:v>
                </c:pt>
                <c:pt idx="10">
                  <c:v>12410.0</c:v>
                </c:pt>
                <c:pt idx="11">
                  <c:v>12930.0</c:v>
                </c:pt>
                <c:pt idx="12">
                  <c:v>13515.0</c:v>
                </c:pt>
                <c:pt idx="13">
                  <c:v>14425.0</c:v>
                </c:pt>
                <c:pt idx="14">
                  <c:v>14945.0</c:v>
                </c:pt>
                <c:pt idx="15">
                  <c:v>15180.0</c:v>
                </c:pt>
                <c:pt idx="16">
                  <c:v>15310.0</c:v>
                </c:pt>
                <c:pt idx="17">
                  <c:v>15700.0</c:v>
                </c:pt>
                <c:pt idx="18">
                  <c:v>16025.0</c:v>
                </c:pt>
                <c:pt idx="19">
                  <c:v>16315.0</c:v>
                </c:pt>
                <c:pt idx="20">
                  <c:v>16510.0</c:v>
                </c:pt>
                <c:pt idx="21">
                  <c:v>16965.0</c:v>
                </c:pt>
                <c:pt idx="22">
                  <c:v>17095.0</c:v>
                </c:pt>
                <c:pt idx="23">
                  <c:v>17550.0</c:v>
                </c:pt>
                <c:pt idx="24">
                  <c:v>18035.0</c:v>
                </c:pt>
                <c:pt idx="25">
                  <c:v>18290.0</c:v>
                </c:pt>
                <c:pt idx="26">
                  <c:v>18745.0</c:v>
                </c:pt>
                <c:pt idx="27">
                  <c:v>22345.0</c:v>
                </c:pt>
                <c:pt idx="28">
                  <c:v>24425.0</c:v>
                </c:pt>
                <c:pt idx="29">
                  <c:v>25530.0</c:v>
                </c:pt>
                <c:pt idx="30">
                  <c:v>27200.0</c:v>
                </c:pt>
                <c:pt idx="31">
                  <c:v>31235.0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</c:numCache>
            </c:numRef>
          </c:val>
        </c:ser>
        <c:ser>
          <c:idx val="3"/>
          <c:order val="1"/>
          <c:tx>
            <c:v>Total (with Clothing)</c:v>
          </c:tx>
          <c:invertIfNegative val="0"/>
          <c:dLbls>
            <c:dLbl>
              <c:idx val="142"/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RegistrationByDate!$A$4:$A$146</c:f>
              <c:numCache>
                <c:formatCode>m/d/yy;@</c:formatCode>
                <c:ptCount val="143"/>
                <c:pt idx="0">
                  <c:v>43434.0</c:v>
                </c:pt>
                <c:pt idx="1">
                  <c:v>43435.0</c:v>
                </c:pt>
                <c:pt idx="2">
                  <c:v>43436.0</c:v>
                </c:pt>
                <c:pt idx="3">
                  <c:v>43437.0</c:v>
                </c:pt>
                <c:pt idx="4">
                  <c:v>43438.0</c:v>
                </c:pt>
                <c:pt idx="5">
                  <c:v>43439.0</c:v>
                </c:pt>
                <c:pt idx="6">
                  <c:v>43440.0</c:v>
                </c:pt>
                <c:pt idx="7">
                  <c:v>43441.0</c:v>
                </c:pt>
                <c:pt idx="8">
                  <c:v>43442.0</c:v>
                </c:pt>
                <c:pt idx="9">
                  <c:v>43443.0</c:v>
                </c:pt>
                <c:pt idx="10">
                  <c:v>43444.0</c:v>
                </c:pt>
                <c:pt idx="11">
                  <c:v>43445.0</c:v>
                </c:pt>
                <c:pt idx="12">
                  <c:v>43446.0</c:v>
                </c:pt>
                <c:pt idx="13">
                  <c:v>43447.0</c:v>
                </c:pt>
                <c:pt idx="14">
                  <c:v>43448.0</c:v>
                </c:pt>
                <c:pt idx="15">
                  <c:v>43449.0</c:v>
                </c:pt>
                <c:pt idx="16">
                  <c:v>43450.0</c:v>
                </c:pt>
                <c:pt idx="17">
                  <c:v>43451.0</c:v>
                </c:pt>
                <c:pt idx="18">
                  <c:v>43452.0</c:v>
                </c:pt>
                <c:pt idx="19">
                  <c:v>43453.0</c:v>
                </c:pt>
                <c:pt idx="20">
                  <c:v>43454.0</c:v>
                </c:pt>
                <c:pt idx="21">
                  <c:v>43455.0</c:v>
                </c:pt>
                <c:pt idx="22">
                  <c:v>43456.0</c:v>
                </c:pt>
                <c:pt idx="23">
                  <c:v>43457.0</c:v>
                </c:pt>
                <c:pt idx="24">
                  <c:v>43458.0</c:v>
                </c:pt>
                <c:pt idx="25">
                  <c:v>43459.0</c:v>
                </c:pt>
                <c:pt idx="26">
                  <c:v>43460.0</c:v>
                </c:pt>
                <c:pt idx="27">
                  <c:v>43461.0</c:v>
                </c:pt>
                <c:pt idx="28">
                  <c:v>43462.0</c:v>
                </c:pt>
                <c:pt idx="29">
                  <c:v>43463.0</c:v>
                </c:pt>
                <c:pt idx="30">
                  <c:v>43464.0</c:v>
                </c:pt>
                <c:pt idx="31">
                  <c:v>43465.0</c:v>
                </c:pt>
                <c:pt idx="32">
                  <c:v>43466.0</c:v>
                </c:pt>
                <c:pt idx="33">
                  <c:v>43467.0</c:v>
                </c:pt>
                <c:pt idx="34">
                  <c:v>43468.0</c:v>
                </c:pt>
                <c:pt idx="35">
                  <c:v>43469.0</c:v>
                </c:pt>
                <c:pt idx="36">
                  <c:v>43470.0</c:v>
                </c:pt>
                <c:pt idx="37">
                  <c:v>43471.0</c:v>
                </c:pt>
                <c:pt idx="38">
                  <c:v>43472.0</c:v>
                </c:pt>
                <c:pt idx="39">
                  <c:v>43473.0</c:v>
                </c:pt>
                <c:pt idx="40">
                  <c:v>43474.0</c:v>
                </c:pt>
                <c:pt idx="41">
                  <c:v>43475.0</c:v>
                </c:pt>
                <c:pt idx="42">
                  <c:v>43476.0</c:v>
                </c:pt>
                <c:pt idx="43">
                  <c:v>43477.0</c:v>
                </c:pt>
                <c:pt idx="44">
                  <c:v>43478.0</c:v>
                </c:pt>
                <c:pt idx="45">
                  <c:v>43479.0</c:v>
                </c:pt>
                <c:pt idx="46">
                  <c:v>43480.0</c:v>
                </c:pt>
                <c:pt idx="47">
                  <c:v>43481.0</c:v>
                </c:pt>
                <c:pt idx="48">
                  <c:v>43482.0</c:v>
                </c:pt>
                <c:pt idx="49">
                  <c:v>43483.0</c:v>
                </c:pt>
                <c:pt idx="50">
                  <c:v>43484.0</c:v>
                </c:pt>
                <c:pt idx="51">
                  <c:v>43485.0</c:v>
                </c:pt>
                <c:pt idx="52">
                  <c:v>43486.0</c:v>
                </c:pt>
                <c:pt idx="53">
                  <c:v>43487.0</c:v>
                </c:pt>
                <c:pt idx="54">
                  <c:v>43488.0</c:v>
                </c:pt>
                <c:pt idx="55">
                  <c:v>43489.0</c:v>
                </c:pt>
                <c:pt idx="56">
                  <c:v>43490.0</c:v>
                </c:pt>
                <c:pt idx="57">
                  <c:v>43491.0</c:v>
                </c:pt>
                <c:pt idx="58">
                  <c:v>43492.0</c:v>
                </c:pt>
                <c:pt idx="59">
                  <c:v>43493.0</c:v>
                </c:pt>
                <c:pt idx="60">
                  <c:v>43494.0</c:v>
                </c:pt>
                <c:pt idx="61">
                  <c:v>43495.0</c:v>
                </c:pt>
                <c:pt idx="62">
                  <c:v>43496.0</c:v>
                </c:pt>
                <c:pt idx="63">
                  <c:v>43497.0</c:v>
                </c:pt>
                <c:pt idx="64">
                  <c:v>43498.0</c:v>
                </c:pt>
                <c:pt idx="65">
                  <c:v>43499.0</c:v>
                </c:pt>
                <c:pt idx="66">
                  <c:v>43500.0</c:v>
                </c:pt>
                <c:pt idx="67">
                  <c:v>43501.0</c:v>
                </c:pt>
                <c:pt idx="68">
                  <c:v>43502.0</c:v>
                </c:pt>
                <c:pt idx="69">
                  <c:v>43503.0</c:v>
                </c:pt>
                <c:pt idx="70">
                  <c:v>43504.0</c:v>
                </c:pt>
                <c:pt idx="71">
                  <c:v>43505.0</c:v>
                </c:pt>
                <c:pt idx="72">
                  <c:v>43506.0</c:v>
                </c:pt>
                <c:pt idx="73">
                  <c:v>43507.0</c:v>
                </c:pt>
                <c:pt idx="74">
                  <c:v>43508.0</c:v>
                </c:pt>
                <c:pt idx="75">
                  <c:v>43509.0</c:v>
                </c:pt>
                <c:pt idx="76">
                  <c:v>43510.0</c:v>
                </c:pt>
                <c:pt idx="77">
                  <c:v>43511.0</c:v>
                </c:pt>
                <c:pt idx="78">
                  <c:v>43512.0</c:v>
                </c:pt>
                <c:pt idx="79">
                  <c:v>43513.0</c:v>
                </c:pt>
                <c:pt idx="80">
                  <c:v>43514.0</c:v>
                </c:pt>
                <c:pt idx="81">
                  <c:v>43515.0</c:v>
                </c:pt>
                <c:pt idx="82">
                  <c:v>43516.0</c:v>
                </c:pt>
                <c:pt idx="83">
                  <c:v>43517.0</c:v>
                </c:pt>
                <c:pt idx="84">
                  <c:v>43518.0</c:v>
                </c:pt>
                <c:pt idx="85">
                  <c:v>43519.0</c:v>
                </c:pt>
                <c:pt idx="86">
                  <c:v>43520.0</c:v>
                </c:pt>
                <c:pt idx="87">
                  <c:v>43521.0</c:v>
                </c:pt>
                <c:pt idx="88">
                  <c:v>43522.0</c:v>
                </c:pt>
                <c:pt idx="89">
                  <c:v>43523.0</c:v>
                </c:pt>
                <c:pt idx="90">
                  <c:v>43524.0</c:v>
                </c:pt>
                <c:pt idx="91">
                  <c:v>43525.0</c:v>
                </c:pt>
                <c:pt idx="92">
                  <c:v>43526.0</c:v>
                </c:pt>
                <c:pt idx="93">
                  <c:v>43527.0</c:v>
                </c:pt>
                <c:pt idx="94">
                  <c:v>43528.0</c:v>
                </c:pt>
                <c:pt idx="95">
                  <c:v>43529.0</c:v>
                </c:pt>
                <c:pt idx="96">
                  <c:v>43530.0</c:v>
                </c:pt>
                <c:pt idx="97">
                  <c:v>43531.0</c:v>
                </c:pt>
                <c:pt idx="98">
                  <c:v>43532.0</c:v>
                </c:pt>
                <c:pt idx="99">
                  <c:v>43533.0</c:v>
                </c:pt>
                <c:pt idx="100">
                  <c:v>43534.0</c:v>
                </c:pt>
                <c:pt idx="101">
                  <c:v>43535.0</c:v>
                </c:pt>
                <c:pt idx="102">
                  <c:v>43536.0</c:v>
                </c:pt>
                <c:pt idx="103">
                  <c:v>43537.0</c:v>
                </c:pt>
                <c:pt idx="104">
                  <c:v>43538.0</c:v>
                </c:pt>
                <c:pt idx="105">
                  <c:v>43539.0</c:v>
                </c:pt>
                <c:pt idx="106">
                  <c:v>43540.0</c:v>
                </c:pt>
                <c:pt idx="107">
                  <c:v>43541.0</c:v>
                </c:pt>
                <c:pt idx="108">
                  <c:v>43542.0</c:v>
                </c:pt>
                <c:pt idx="109">
                  <c:v>43543.0</c:v>
                </c:pt>
                <c:pt idx="110">
                  <c:v>43544.0</c:v>
                </c:pt>
                <c:pt idx="111">
                  <c:v>43545.0</c:v>
                </c:pt>
                <c:pt idx="112">
                  <c:v>43546.0</c:v>
                </c:pt>
                <c:pt idx="113">
                  <c:v>43547.0</c:v>
                </c:pt>
                <c:pt idx="114">
                  <c:v>43548.0</c:v>
                </c:pt>
                <c:pt idx="115">
                  <c:v>43549.0</c:v>
                </c:pt>
                <c:pt idx="116">
                  <c:v>43550.0</c:v>
                </c:pt>
                <c:pt idx="117">
                  <c:v>43551.0</c:v>
                </c:pt>
                <c:pt idx="118">
                  <c:v>43552.0</c:v>
                </c:pt>
                <c:pt idx="119">
                  <c:v>43553.0</c:v>
                </c:pt>
                <c:pt idx="120">
                  <c:v>43554.0</c:v>
                </c:pt>
                <c:pt idx="121">
                  <c:v>43555.0</c:v>
                </c:pt>
                <c:pt idx="122">
                  <c:v>43556.0</c:v>
                </c:pt>
                <c:pt idx="123">
                  <c:v>43557.0</c:v>
                </c:pt>
                <c:pt idx="124">
                  <c:v>43558.0</c:v>
                </c:pt>
                <c:pt idx="125">
                  <c:v>43559.0</c:v>
                </c:pt>
                <c:pt idx="126">
                  <c:v>43560.0</c:v>
                </c:pt>
                <c:pt idx="127">
                  <c:v>43561.0</c:v>
                </c:pt>
                <c:pt idx="128">
                  <c:v>43562.0</c:v>
                </c:pt>
                <c:pt idx="129">
                  <c:v>43563.0</c:v>
                </c:pt>
                <c:pt idx="130">
                  <c:v>43564.0</c:v>
                </c:pt>
                <c:pt idx="131">
                  <c:v>43565.0</c:v>
                </c:pt>
                <c:pt idx="132">
                  <c:v>43566.0</c:v>
                </c:pt>
                <c:pt idx="133">
                  <c:v>43567.0</c:v>
                </c:pt>
                <c:pt idx="134">
                  <c:v>43568.0</c:v>
                </c:pt>
                <c:pt idx="135">
                  <c:v>43569.0</c:v>
                </c:pt>
                <c:pt idx="136">
                  <c:v>43570.0</c:v>
                </c:pt>
                <c:pt idx="137">
                  <c:v>43571.0</c:v>
                </c:pt>
                <c:pt idx="138">
                  <c:v>43572.0</c:v>
                </c:pt>
                <c:pt idx="139">
                  <c:v>43573.0</c:v>
                </c:pt>
                <c:pt idx="140">
                  <c:v>43574.0</c:v>
                </c:pt>
                <c:pt idx="141">
                  <c:v>43575.0</c:v>
                </c:pt>
                <c:pt idx="142">
                  <c:v>43576.0</c:v>
                </c:pt>
              </c:numCache>
            </c:numRef>
          </c:cat>
          <c:val>
            <c:numRef>
              <c:f>RegistrationByDate!$Y$4:$Y$146</c:f>
              <c:numCache>
                <c:formatCode>General</c:formatCode>
                <c:ptCount val="143"/>
                <c:pt idx="0">
                  <c:v>0.0</c:v>
                </c:pt>
                <c:pt idx="1">
                  <c:v>520.0</c:v>
                </c:pt>
                <c:pt idx="2">
                  <c:v>780.0</c:v>
                </c:pt>
                <c:pt idx="3">
                  <c:v>1040.0</c:v>
                </c:pt>
                <c:pt idx="4">
                  <c:v>1105.0</c:v>
                </c:pt>
                <c:pt idx="5">
                  <c:v>1105.0</c:v>
                </c:pt>
                <c:pt idx="6">
                  <c:v>1170.0</c:v>
                </c:pt>
                <c:pt idx="7">
                  <c:v>1170.0</c:v>
                </c:pt>
                <c:pt idx="8">
                  <c:v>1170.0</c:v>
                </c:pt>
                <c:pt idx="9">
                  <c:v>1235.0</c:v>
                </c:pt>
                <c:pt idx="10">
                  <c:v>1235.0</c:v>
                </c:pt>
                <c:pt idx="11">
                  <c:v>1235.0</c:v>
                </c:pt>
                <c:pt idx="12">
                  <c:v>1365.0</c:v>
                </c:pt>
                <c:pt idx="13">
                  <c:v>1430.0</c:v>
                </c:pt>
                <c:pt idx="14">
                  <c:v>1495.0</c:v>
                </c:pt>
                <c:pt idx="15">
                  <c:v>1560.0</c:v>
                </c:pt>
                <c:pt idx="16">
                  <c:v>1625.0</c:v>
                </c:pt>
                <c:pt idx="17">
                  <c:v>1625.0</c:v>
                </c:pt>
                <c:pt idx="18">
                  <c:v>1755.0</c:v>
                </c:pt>
                <c:pt idx="19">
                  <c:v>1820.0</c:v>
                </c:pt>
                <c:pt idx="20">
                  <c:v>1820.0</c:v>
                </c:pt>
                <c:pt idx="21">
                  <c:v>1820.0</c:v>
                </c:pt>
                <c:pt idx="22">
                  <c:v>1820.0</c:v>
                </c:pt>
                <c:pt idx="23">
                  <c:v>1820.0</c:v>
                </c:pt>
                <c:pt idx="24">
                  <c:v>1950.0</c:v>
                </c:pt>
                <c:pt idx="25">
                  <c:v>1950.0</c:v>
                </c:pt>
                <c:pt idx="26">
                  <c:v>1950.0</c:v>
                </c:pt>
                <c:pt idx="27">
                  <c:v>2210.0</c:v>
                </c:pt>
                <c:pt idx="28">
                  <c:v>2405.0</c:v>
                </c:pt>
                <c:pt idx="29">
                  <c:v>2535.0</c:v>
                </c:pt>
                <c:pt idx="30">
                  <c:v>2665.0</c:v>
                </c:pt>
                <c:pt idx="31">
                  <c:v>2990.0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-2144844984"/>
        <c:axId val="2146124360"/>
      </c:barChart>
      <c:dateAx>
        <c:axId val="-2144844984"/>
        <c:scaling>
          <c:orientation val="minMax"/>
        </c:scaling>
        <c:delete val="0"/>
        <c:axPos val="b"/>
        <c:title>
          <c:tx>
            <c:strRef>
              <c:f>Dashboard!$D$49</c:f>
              <c:strCache>
                <c:ptCount val="1"/>
                <c:pt idx="0">
                  <c:v>Income Total: $34,225  =  Ride: $31,235 +  Clothing: $2,990</c:v>
                </c:pt>
              </c:strCache>
            </c:strRef>
          </c:tx>
          <c:layout>
            <c:manualLayout>
              <c:xMode val="edge"/>
              <c:yMode val="edge"/>
              <c:x val="0.159403055387307"/>
              <c:y val="0.00118203309692671"/>
            </c:manualLayout>
          </c:layout>
          <c:overlay val="0"/>
          <c:txPr>
            <a:bodyPr lIns="2">
              <a:spAutoFit/>
            </a:bodyPr>
            <a:lstStyle/>
            <a:p>
              <a:pPr>
                <a:defRPr sz="1400"/>
              </a:pPr>
              <a:endParaRPr lang="en-US"/>
            </a:p>
          </c:txPr>
        </c:title>
        <c:numFmt formatCode="[$-409]d\-mmm;@" sourceLinked="0"/>
        <c:majorTickMark val="none"/>
        <c:minorTickMark val="none"/>
        <c:tickLblPos val="nextTo"/>
        <c:crossAx val="2146124360"/>
        <c:crosses val="autoZero"/>
        <c:auto val="1"/>
        <c:lblOffset val="100"/>
        <c:baseTimeUnit val="days"/>
      </c:dateAx>
      <c:valAx>
        <c:axId val="2146124360"/>
        <c:scaling>
          <c:orientation val="minMax"/>
        </c:scaling>
        <c:delete val="0"/>
        <c:axPos val="l"/>
        <c:majorGridlines/>
        <c:numFmt formatCode="&quot;$&quot;#,##0" sourceLinked="0"/>
        <c:majorTickMark val="none"/>
        <c:minorTickMark val="none"/>
        <c:tickLblPos val="nextTo"/>
        <c:crossAx val="-2144844984"/>
        <c:crosses val="autoZero"/>
        <c:crossBetween val="between"/>
      </c:valAx>
    </c:plotArea>
    <c:plotVisOnly val="0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strRef>
          <c:f>Dashboard!$O$45</c:f>
          <c:strCache>
            <c:ptCount val="1"/>
            <c:pt idx="0">
              <c:v>Average : 49      Youngest: 7      Oldest: 79</c:v>
            </c:pt>
          </c:strCache>
        </c:strRef>
      </c:tx>
      <c:layout>
        <c:manualLayout>
          <c:xMode val="edge"/>
          <c:yMode val="edge"/>
          <c:x val="0.144890071130032"/>
          <c:y val="0.194292727996534"/>
        </c:manualLayout>
      </c:layout>
      <c:overlay val="0"/>
      <c:txPr>
        <a:bodyPr/>
        <a:lstStyle/>
        <a:p>
          <a:pPr>
            <a:defRPr sz="1200" b="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921902955847796"/>
          <c:y val="0.220366178658255"/>
          <c:w val="0.867105852606121"/>
          <c:h val="0.604984890686431"/>
        </c:manualLayout>
      </c:layout>
      <c:barChart>
        <c:barDir val="col"/>
        <c:grouping val="clustered"/>
        <c:varyColors val="0"/>
        <c:ser>
          <c:idx val="1"/>
          <c:order val="0"/>
          <c:tx>
            <c:v>All Riders</c:v>
          </c:tx>
          <c:invertIfNegative val="0"/>
          <c:cat>
            <c:numRef>
              <c:f>AgeHistogram.csv!$A$3:$A$88</c:f>
              <c:numCache>
                <c:formatCode>General</c:formatCode>
                <c:ptCount val="86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</c:numCache>
            </c:numRef>
          </c:cat>
          <c:val>
            <c:numRef>
              <c:f>AgeHistogram.csv!$B$3:$B$88</c:f>
              <c:numCache>
                <c:formatCode>General</c:formatCode>
                <c:ptCount val="8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1.0</c:v>
                </c:pt>
                <c:pt idx="7">
                  <c:v>1.0</c:v>
                </c:pt>
                <c:pt idx="8">
                  <c:v>0.0</c:v>
                </c:pt>
                <c:pt idx="9">
                  <c:v>1.0</c:v>
                </c:pt>
                <c:pt idx="10">
                  <c:v>3.0</c:v>
                </c:pt>
                <c:pt idx="11">
                  <c:v>0.0</c:v>
                </c:pt>
                <c:pt idx="12">
                  <c:v>0.0</c:v>
                </c:pt>
                <c:pt idx="13">
                  <c:v>6.0</c:v>
                </c:pt>
                <c:pt idx="14">
                  <c:v>1.0</c:v>
                </c:pt>
                <c:pt idx="15">
                  <c:v>2.0</c:v>
                </c:pt>
                <c:pt idx="16">
                  <c:v>0.0</c:v>
                </c:pt>
                <c:pt idx="17">
                  <c:v>0.0</c:v>
                </c:pt>
                <c:pt idx="18">
                  <c:v>1.0</c:v>
                </c:pt>
                <c:pt idx="19">
                  <c:v>0.0</c:v>
                </c:pt>
                <c:pt idx="20">
                  <c:v>0.0</c:v>
                </c:pt>
                <c:pt idx="21">
                  <c:v>1.0</c:v>
                </c:pt>
                <c:pt idx="22">
                  <c:v>2.0</c:v>
                </c:pt>
                <c:pt idx="23">
                  <c:v>0.0</c:v>
                </c:pt>
                <c:pt idx="24">
                  <c:v>0.0</c:v>
                </c:pt>
                <c:pt idx="25">
                  <c:v>5.0</c:v>
                </c:pt>
                <c:pt idx="26">
                  <c:v>8.0</c:v>
                </c:pt>
                <c:pt idx="27">
                  <c:v>1.0</c:v>
                </c:pt>
                <c:pt idx="28">
                  <c:v>4.0</c:v>
                </c:pt>
                <c:pt idx="29">
                  <c:v>3.0</c:v>
                </c:pt>
                <c:pt idx="30">
                  <c:v>5.0</c:v>
                </c:pt>
                <c:pt idx="31">
                  <c:v>7.0</c:v>
                </c:pt>
                <c:pt idx="32">
                  <c:v>5.0</c:v>
                </c:pt>
                <c:pt idx="33">
                  <c:v>4.0</c:v>
                </c:pt>
                <c:pt idx="34">
                  <c:v>10.0</c:v>
                </c:pt>
                <c:pt idx="35">
                  <c:v>3.0</c:v>
                </c:pt>
                <c:pt idx="36">
                  <c:v>16.0</c:v>
                </c:pt>
                <c:pt idx="37">
                  <c:v>7.0</c:v>
                </c:pt>
                <c:pt idx="38">
                  <c:v>11.0</c:v>
                </c:pt>
                <c:pt idx="39">
                  <c:v>8.0</c:v>
                </c:pt>
                <c:pt idx="40">
                  <c:v>9.0</c:v>
                </c:pt>
                <c:pt idx="41">
                  <c:v>13.0</c:v>
                </c:pt>
                <c:pt idx="42">
                  <c:v>13.0</c:v>
                </c:pt>
                <c:pt idx="43">
                  <c:v>12.0</c:v>
                </c:pt>
                <c:pt idx="44">
                  <c:v>19.0</c:v>
                </c:pt>
                <c:pt idx="45">
                  <c:v>19.0</c:v>
                </c:pt>
                <c:pt idx="46">
                  <c:v>12.0</c:v>
                </c:pt>
                <c:pt idx="47">
                  <c:v>9.0</c:v>
                </c:pt>
                <c:pt idx="48">
                  <c:v>11.0</c:v>
                </c:pt>
                <c:pt idx="49">
                  <c:v>14.0</c:v>
                </c:pt>
                <c:pt idx="50">
                  <c:v>14.0</c:v>
                </c:pt>
                <c:pt idx="51">
                  <c:v>21.0</c:v>
                </c:pt>
                <c:pt idx="52">
                  <c:v>18.0</c:v>
                </c:pt>
                <c:pt idx="53">
                  <c:v>18.0</c:v>
                </c:pt>
                <c:pt idx="54">
                  <c:v>11.0</c:v>
                </c:pt>
                <c:pt idx="55">
                  <c:v>19.0</c:v>
                </c:pt>
                <c:pt idx="56">
                  <c:v>14.0</c:v>
                </c:pt>
                <c:pt idx="57">
                  <c:v>12.0</c:v>
                </c:pt>
                <c:pt idx="58">
                  <c:v>17.0</c:v>
                </c:pt>
                <c:pt idx="59">
                  <c:v>15.0</c:v>
                </c:pt>
                <c:pt idx="60">
                  <c:v>16.0</c:v>
                </c:pt>
                <c:pt idx="61">
                  <c:v>12.0</c:v>
                </c:pt>
                <c:pt idx="62">
                  <c:v>9.0</c:v>
                </c:pt>
                <c:pt idx="63">
                  <c:v>9.0</c:v>
                </c:pt>
                <c:pt idx="64">
                  <c:v>7.0</c:v>
                </c:pt>
                <c:pt idx="65">
                  <c:v>6.0</c:v>
                </c:pt>
                <c:pt idx="66">
                  <c:v>6.0</c:v>
                </c:pt>
                <c:pt idx="67">
                  <c:v>10.0</c:v>
                </c:pt>
                <c:pt idx="68">
                  <c:v>6.0</c:v>
                </c:pt>
                <c:pt idx="69">
                  <c:v>2.0</c:v>
                </c:pt>
                <c:pt idx="70">
                  <c:v>3.0</c:v>
                </c:pt>
                <c:pt idx="71">
                  <c:v>4.0</c:v>
                </c:pt>
                <c:pt idx="72">
                  <c:v>3.0</c:v>
                </c:pt>
                <c:pt idx="73">
                  <c:v>0.0</c:v>
                </c:pt>
                <c:pt idx="74">
                  <c:v>0.0</c:v>
                </c:pt>
                <c:pt idx="75">
                  <c:v>2.0</c:v>
                </c:pt>
                <c:pt idx="76">
                  <c:v>1.0</c:v>
                </c:pt>
                <c:pt idx="77">
                  <c:v>1.0</c:v>
                </c:pt>
                <c:pt idx="78">
                  <c:v>1.0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8457832"/>
        <c:axId val="2102425272"/>
      </c:barChart>
      <c:catAx>
        <c:axId val="2028457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/>
                </a:pPr>
                <a:r>
                  <a:rPr lang="en-US" sz="1400" b="1"/>
                  <a:t>Age</a:t>
                </a:r>
                <a:r>
                  <a:rPr lang="en-US" sz="1400" b="1" baseline="0"/>
                  <a:t> Histogram</a:t>
                </a:r>
                <a:endParaRPr lang="en-US" sz="1400" b="1"/>
              </a:p>
            </c:rich>
          </c:tx>
          <c:layout>
            <c:manualLayout>
              <c:xMode val="edge"/>
              <c:yMode val="edge"/>
              <c:x val="0.362778324077736"/>
              <c:y val="2.23040638680257E-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2102425272"/>
        <c:crosses val="autoZero"/>
        <c:auto val="1"/>
        <c:lblAlgn val="ctr"/>
        <c:lblOffset val="100"/>
        <c:tickLblSkip val="10"/>
        <c:noMultiLvlLbl val="0"/>
      </c:catAx>
      <c:valAx>
        <c:axId val="21024252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028457832"/>
        <c:crossesAt val="0.0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Gender</a:t>
            </a:r>
          </a:p>
        </c:rich>
      </c:tx>
      <c:layout>
        <c:manualLayout>
          <c:xMode val="edge"/>
          <c:yMode val="edge"/>
          <c:x val="0.624241161031342"/>
          <c:y val="0.0491803278688524"/>
        </c:manualLayout>
      </c:layout>
      <c:overlay val="0"/>
    </c:title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379901960784314"/>
          <c:y val="0.160991355142915"/>
          <c:w val="0.917892156862745"/>
          <c:h val="0.839008644857085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0.0681245175235447"/>
                  <c:y val="-0.017242069808627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-0.0343723946271422"/>
                  <c:y val="0.00819672131147541"/>
                </c:manualLayout>
              </c:layout>
              <c:spPr/>
              <c:txPr>
                <a:bodyPr/>
                <a:lstStyle/>
                <a:p>
                  <a:pPr>
                    <a:defRPr sz="1050"/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Lit>
              <c:ptCount val="2"/>
              <c:pt idx="0">
                <c:v>_x0004_Male</c:v>
              </c:pt>
              <c:pt idx="1">
                <c:v>_x0006_Female</c:v>
              </c:pt>
            </c:strLit>
          </c:cat>
          <c:val>
            <c:numRef>
              <c:f>(RegistrationByDate!$AA$1,RegistrationByDate!$AC$1)</c:f>
              <c:numCache>
                <c:formatCode>General</c:formatCode>
                <c:ptCount val="2"/>
                <c:pt idx="0">
                  <c:v>372.0</c:v>
                </c:pt>
                <c:pt idx="1">
                  <c:v>132.0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Registration Daily Average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954584349522681"/>
          <c:y val="0.145686900958466"/>
          <c:w val="0.889537175109748"/>
          <c:h val="0.672818042313401"/>
        </c:manualLayout>
      </c:layout>
      <c:lineChart>
        <c:grouping val="standard"/>
        <c:varyColors val="0"/>
        <c:ser>
          <c:idx val="3"/>
          <c:order val="0"/>
          <c:tx>
            <c:strRef>
              <c:f>'Average Pace'!$W$1</c:f>
              <c:strCache>
                <c:ptCount val="1"/>
                <c:pt idx="0">
                  <c:v> Distance </c:v>
                </c:pt>
              </c:strCache>
            </c:strRef>
          </c:tx>
          <c:marker>
            <c:symbol val="none"/>
          </c:marker>
          <c:cat>
            <c:numRef>
              <c:f>'Average Pace'!$S$2:$S$144</c:f>
              <c:numCache>
                <c:formatCode>[$-409]d\-mmm\-yy;@</c:formatCode>
                <c:ptCount val="143"/>
                <c:pt idx="0">
                  <c:v>43434.0</c:v>
                </c:pt>
                <c:pt idx="1">
                  <c:v>43435.0</c:v>
                </c:pt>
                <c:pt idx="2">
                  <c:v>43436.0</c:v>
                </c:pt>
                <c:pt idx="3">
                  <c:v>43437.0</c:v>
                </c:pt>
                <c:pt idx="4">
                  <c:v>43438.0</c:v>
                </c:pt>
                <c:pt idx="5">
                  <c:v>43439.0</c:v>
                </c:pt>
                <c:pt idx="6">
                  <c:v>43440.0</c:v>
                </c:pt>
                <c:pt idx="7">
                  <c:v>43441.0</c:v>
                </c:pt>
                <c:pt idx="8">
                  <c:v>43442.0</c:v>
                </c:pt>
                <c:pt idx="9">
                  <c:v>43443.0</c:v>
                </c:pt>
                <c:pt idx="10">
                  <c:v>43444.0</c:v>
                </c:pt>
                <c:pt idx="11">
                  <c:v>43445.0</c:v>
                </c:pt>
                <c:pt idx="12">
                  <c:v>43446.0</c:v>
                </c:pt>
                <c:pt idx="13">
                  <c:v>43447.0</c:v>
                </c:pt>
                <c:pt idx="14">
                  <c:v>43448.0</c:v>
                </c:pt>
                <c:pt idx="15">
                  <c:v>43449.0</c:v>
                </c:pt>
                <c:pt idx="16">
                  <c:v>43450.0</c:v>
                </c:pt>
                <c:pt idx="17">
                  <c:v>43451.0</c:v>
                </c:pt>
                <c:pt idx="18">
                  <c:v>43452.0</c:v>
                </c:pt>
                <c:pt idx="19">
                  <c:v>43453.0</c:v>
                </c:pt>
                <c:pt idx="20">
                  <c:v>43454.0</c:v>
                </c:pt>
                <c:pt idx="21">
                  <c:v>43455.0</c:v>
                </c:pt>
                <c:pt idx="22">
                  <c:v>43456.0</c:v>
                </c:pt>
                <c:pt idx="23">
                  <c:v>43457.0</c:v>
                </c:pt>
                <c:pt idx="24">
                  <c:v>43458.0</c:v>
                </c:pt>
                <c:pt idx="25">
                  <c:v>43459.0</c:v>
                </c:pt>
                <c:pt idx="26">
                  <c:v>43460.0</c:v>
                </c:pt>
                <c:pt idx="27">
                  <c:v>43461.0</c:v>
                </c:pt>
                <c:pt idx="28">
                  <c:v>43462.0</c:v>
                </c:pt>
                <c:pt idx="29">
                  <c:v>43463.0</c:v>
                </c:pt>
                <c:pt idx="30">
                  <c:v>43464.0</c:v>
                </c:pt>
                <c:pt idx="31">
                  <c:v>43465.0</c:v>
                </c:pt>
                <c:pt idx="32">
                  <c:v>43466.0</c:v>
                </c:pt>
                <c:pt idx="33">
                  <c:v>43467.0</c:v>
                </c:pt>
                <c:pt idx="34">
                  <c:v>43468.0</c:v>
                </c:pt>
                <c:pt idx="35">
                  <c:v>43469.0</c:v>
                </c:pt>
                <c:pt idx="36">
                  <c:v>43470.0</c:v>
                </c:pt>
                <c:pt idx="37">
                  <c:v>43471.0</c:v>
                </c:pt>
                <c:pt idx="38">
                  <c:v>43472.0</c:v>
                </c:pt>
                <c:pt idx="39">
                  <c:v>43473.0</c:v>
                </c:pt>
                <c:pt idx="40">
                  <c:v>43474.0</c:v>
                </c:pt>
                <c:pt idx="41">
                  <c:v>43475.0</c:v>
                </c:pt>
                <c:pt idx="42">
                  <c:v>43476.0</c:v>
                </c:pt>
                <c:pt idx="43">
                  <c:v>43477.0</c:v>
                </c:pt>
                <c:pt idx="44">
                  <c:v>43478.0</c:v>
                </c:pt>
                <c:pt idx="45">
                  <c:v>43479.0</c:v>
                </c:pt>
                <c:pt idx="46">
                  <c:v>43480.0</c:v>
                </c:pt>
                <c:pt idx="47">
                  <c:v>43481.0</c:v>
                </c:pt>
                <c:pt idx="48">
                  <c:v>43482.0</c:v>
                </c:pt>
                <c:pt idx="49">
                  <c:v>43483.0</c:v>
                </c:pt>
                <c:pt idx="50">
                  <c:v>43484.0</c:v>
                </c:pt>
                <c:pt idx="51">
                  <c:v>43485.0</c:v>
                </c:pt>
                <c:pt idx="52">
                  <c:v>43486.0</c:v>
                </c:pt>
                <c:pt idx="53">
                  <c:v>43487.0</c:v>
                </c:pt>
                <c:pt idx="54">
                  <c:v>43488.0</c:v>
                </c:pt>
                <c:pt idx="55">
                  <c:v>43489.0</c:v>
                </c:pt>
                <c:pt idx="56">
                  <c:v>43490.0</c:v>
                </c:pt>
                <c:pt idx="57">
                  <c:v>43491.0</c:v>
                </c:pt>
                <c:pt idx="58">
                  <c:v>43492.0</c:v>
                </c:pt>
                <c:pt idx="59">
                  <c:v>43493.0</c:v>
                </c:pt>
                <c:pt idx="60">
                  <c:v>43494.0</c:v>
                </c:pt>
                <c:pt idx="61">
                  <c:v>43495.0</c:v>
                </c:pt>
                <c:pt idx="62">
                  <c:v>43496.0</c:v>
                </c:pt>
                <c:pt idx="63">
                  <c:v>43497.0</c:v>
                </c:pt>
                <c:pt idx="64">
                  <c:v>43498.0</c:v>
                </c:pt>
                <c:pt idx="65">
                  <c:v>43499.0</c:v>
                </c:pt>
                <c:pt idx="66">
                  <c:v>43500.0</c:v>
                </c:pt>
                <c:pt idx="67">
                  <c:v>43501.0</c:v>
                </c:pt>
                <c:pt idx="68">
                  <c:v>43502.0</c:v>
                </c:pt>
                <c:pt idx="69">
                  <c:v>43503.0</c:v>
                </c:pt>
                <c:pt idx="70">
                  <c:v>43504.0</c:v>
                </c:pt>
                <c:pt idx="71">
                  <c:v>43505.0</c:v>
                </c:pt>
                <c:pt idx="72">
                  <c:v>43506.0</c:v>
                </c:pt>
                <c:pt idx="73">
                  <c:v>43507.0</c:v>
                </c:pt>
                <c:pt idx="74">
                  <c:v>43508.0</c:v>
                </c:pt>
                <c:pt idx="75">
                  <c:v>43509.0</c:v>
                </c:pt>
                <c:pt idx="76">
                  <c:v>43510.0</c:v>
                </c:pt>
                <c:pt idx="77">
                  <c:v>43511.0</c:v>
                </c:pt>
                <c:pt idx="78">
                  <c:v>43512.0</c:v>
                </c:pt>
                <c:pt idx="79">
                  <c:v>43513.0</c:v>
                </c:pt>
                <c:pt idx="80">
                  <c:v>43514.0</c:v>
                </c:pt>
                <c:pt idx="81">
                  <c:v>43515.0</c:v>
                </c:pt>
                <c:pt idx="82">
                  <c:v>43516.0</c:v>
                </c:pt>
                <c:pt idx="83">
                  <c:v>43517.0</c:v>
                </c:pt>
                <c:pt idx="84">
                  <c:v>43518.0</c:v>
                </c:pt>
                <c:pt idx="85">
                  <c:v>43519.0</c:v>
                </c:pt>
                <c:pt idx="86">
                  <c:v>43520.0</c:v>
                </c:pt>
                <c:pt idx="87">
                  <c:v>43521.0</c:v>
                </c:pt>
                <c:pt idx="88">
                  <c:v>43522.0</c:v>
                </c:pt>
                <c:pt idx="89">
                  <c:v>43523.0</c:v>
                </c:pt>
                <c:pt idx="90">
                  <c:v>43524.0</c:v>
                </c:pt>
                <c:pt idx="91">
                  <c:v>43525.0</c:v>
                </c:pt>
                <c:pt idx="92">
                  <c:v>43526.0</c:v>
                </c:pt>
                <c:pt idx="93">
                  <c:v>43527.0</c:v>
                </c:pt>
                <c:pt idx="94">
                  <c:v>43528.0</c:v>
                </c:pt>
                <c:pt idx="95">
                  <c:v>43529.0</c:v>
                </c:pt>
                <c:pt idx="96">
                  <c:v>43530.0</c:v>
                </c:pt>
                <c:pt idx="97">
                  <c:v>43531.0</c:v>
                </c:pt>
                <c:pt idx="98">
                  <c:v>43532.0</c:v>
                </c:pt>
                <c:pt idx="99">
                  <c:v>43533.0</c:v>
                </c:pt>
                <c:pt idx="100">
                  <c:v>43534.0</c:v>
                </c:pt>
                <c:pt idx="101">
                  <c:v>43535.0</c:v>
                </c:pt>
                <c:pt idx="102">
                  <c:v>43536.0</c:v>
                </c:pt>
                <c:pt idx="103">
                  <c:v>43537.0</c:v>
                </c:pt>
                <c:pt idx="104">
                  <c:v>43538.0</c:v>
                </c:pt>
                <c:pt idx="105">
                  <c:v>43539.0</c:v>
                </c:pt>
                <c:pt idx="106">
                  <c:v>43540.0</c:v>
                </c:pt>
                <c:pt idx="107">
                  <c:v>43541.0</c:v>
                </c:pt>
                <c:pt idx="108">
                  <c:v>43542.0</c:v>
                </c:pt>
                <c:pt idx="109">
                  <c:v>43543.0</c:v>
                </c:pt>
                <c:pt idx="110">
                  <c:v>43544.0</c:v>
                </c:pt>
                <c:pt idx="111">
                  <c:v>43545.0</c:v>
                </c:pt>
                <c:pt idx="112">
                  <c:v>43546.0</c:v>
                </c:pt>
                <c:pt idx="113">
                  <c:v>43547.0</c:v>
                </c:pt>
                <c:pt idx="114">
                  <c:v>43548.0</c:v>
                </c:pt>
                <c:pt idx="115">
                  <c:v>43549.0</c:v>
                </c:pt>
                <c:pt idx="116">
                  <c:v>43550.0</c:v>
                </c:pt>
                <c:pt idx="117">
                  <c:v>43551.0</c:v>
                </c:pt>
                <c:pt idx="118">
                  <c:v>43552.0</c:v>
                </c:pt>
                <c:pt idx="119">
                  <c:v>43553.0</c:v>
                </c:pt>
                <c:pt idx="120">
                  <c:v>43554.0</c:v>
                </c:pt>
                <c:pt idx="121">
                  <c:v>43555.0</c:v>
                </c:pt>
                <c:pt idx="122">
                  <c:v>43556.0</c:v>
                </c:pt>
                <c:pt idx="123">
                  <c:v>43557.0</c:v>
                </c:pt>
                <c:pt idx="124">
                  <c:v>43558.0</c:v>
                </c:pt>
                <c:pt idx="125">
                  <c:v>43559.0</c:v>
                </c:pt>
                <c:pt idx="126">
                  <c:v>43560.0</c:v>
                </c:pt>
                <c:pt idx="127">
                  <c:v>43561.0</c:v>
                </c:pt>
                <c:pt idx="128">
                  <c:v>43562.0</c:v>
                </c:pt>
                <c:pt idx="129">
                  <c:v>43563.0</c:v>
                </c:pt>
                <c:pt idx="130">
                  <c:v>43564.0</c:v>
                </c:pt>
                <c:pt idx="131">
                  <c:v>43565.0</c:v>
                </c:pt>
                <c:pt idx="132">
                  <c:v>43566.0</c:v>
                </c:pt>
                <c:pt idx="133">
                  <c:v>43567.0</c:v>
                </c:pt>
                <c:pt idx="134">
                  <c:v>43568.0</c:v>
                </c:pt>
                <c:pt idx="135">
                  <c:v>43569.0</c:v>
                </c:pt>
                <c:pt idx="136">
                  <c:v>43570.0</c:v>
                </c:pt>
                <c:pt idx="137">
                  <c:v>43571.0</c:v>
                </c:pt>
                <c:pt idx="138">
                  <c:v>43572.0</c:v>
                </c:pt>
                <c:pt idx="139">
                  <c:v>43573.0</c:v>
                </c:pt>
                <c:pt idx="140">
                  <c:v>43574.0</c:v>
                </c:pt>
                <c:pt idx="141">
                  <c:v>43575.0</c:v>
                </c:pt>
                <c:pt idx="142">
                  <c:v>43576.0</c:v>
                </c:pt>
              </c:numCache>
            </c:numRef>
          </c:cat>
          <c:val>
            <c:numRef>
              <c:f>'Average Pace'!$W$2:$W$144</c:f>
              <c:numCache>
                <c:formatCode>_-* #,##0_-;\-* #,##0_-;_-* "-"??_-;_-@_-</c:formatCode>
                <c:ptCount val="143"/>
                <c:pt idx="0">
                  <c:v>#N/A</c:v>
                </c:pt>
                <c:pt idx="1">
                  <c:v>36.5</c:v>
                </c:pt>
                <c:pt idx="2">
                  <c:v>36.33333333333334</c:v>
                </c:pt>
                <c:pt idx="3">
                  <c:v>33.25</c:v>
                </c:pt>
                <c:pt idx="4">
                  <c:v>28.8</c:v>
                </c:pt>
                <c:pt idx="5">
                  <c:v>25.33333333333333</c:v>
                </c:pt>
                <c:pt idx="6">
                  <c:v>23.14285714285714</c:v>
                </c:pt>
                <c:pt idx="7">
                  <c:v>20.75</c:v>
                </c:pt>
                <c:pt idx="8">
                  <c:v>19.33333333333333</c:v>
                </c:pt>
                <c:pt idx="9">
                  <c:v>18.0</c:v>
                </c:pt>
                <c:pt idx="10">
                  <c:v>16.81818181818182</c:v>
                </c:pt>
                <c:pt idx="11">
                  <c:v>16.08333333333333</c:v>
                </c:pt>
                <c:pt idx="12">
                  <c:v>15.53846153846154</c:v>
                </c:pt>
                <c:pt idx="13">
                  <c:v>15.42857142857143</c:v>
                </c:pt>
                <c:pt idx="14">
                  <c:v>14.93333333333333</c:v>
                </c:pt>
                <c:pt idx="15">
                  <c:v>14.125</c:v>
                </c:pt>
                <c:pt idx="16">
                  <c:v>13.41176470588235</c:v>
                </c:pt>
                <c:pt idx="17">
                  <c:v>13.0</c:v>
                </c:pt>
                <c:pt idx="18">
                  <c:v>12.57894736842105</c:v>
                </c:pt>
                <c:pt idx="19">
                  <c:v>12.15</c:v>
                </c:pt>
                <c:pt idx="20">
                  <c:v>11.71428571428571</c:v>
                </c:pt>
                <c:pt idx="21">
                  <c:v>11.5</c:v>
                </c:pt>
                <c:pt idx="22">
                  <c:v>11.08695652173913</c:v>
                </c:pt>
                <c:pt idx="23">
                  <c:v>10.91666666666667</c:v>
                </c:pt>
                <c:pt idx="24">
                  <c:v>10.76</c:v>
                </c:pt>
                <c:pt idx="25">
                  <c:v>10.46153846153846</c:v>
                </c:pt>
                <c:pt idx="26">
                  <c:v>10.33333333333333</c:v>
                </c:pt>
                <c:pt idx="27">
                  <c:v>11.89285714285714</c:v>
                </c:pt>
                <c:pt idx="28">
                  <c:v>12.58620689655172</c:v>
                </c:pt>
                <c:pt idx="29">
                  <c:v>12.73333333333333</c:v>
                </c:pt>
                <c:pt idx="30">
                  <c:v>13.12903225806452</c:v>
                </c:pt>
                <c:pt idx="31">
                  <c:v>14.59375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'Average Pace'!$X$1</c:f>
              <c:strCache>
                <c:ptCount val="1"/>
                <c:pt idx="0">
                  <c:v> 25 mile </c:v>
                </c:pt>
              </c:strCache>
            </c:strRef>
          </c:tx>
          <c:marker>
            <c:symbol val="none"/>
          </c:marker>
          <c:cat>
            <c:numRef>
              <c:f>'Average Pace'!$S$2:$S$144</c:f>
              <c:numCache>
                <c:formatCode>[$-409]d\-mmm\-yy;@</c:formatCode>
                <c:ptCount val="143"/>
                <c:pt idx="0">
                  <c:v>43434.0</c:v>
                </c:pt>
                <c:pt idx="1">
                  <c:v>43435.0</c:v>
                </c:pt>
                <c:pt idx="2">
                  <c:v>43436.0</c:v>
                </c:pt>
                <c:pt idx="3">
                  <c:v>43437.0</c:v>
                </c:pt>
                <c:pt idx="4">
                  <c:v>43438.0</c:v>
                </c:pt>
                <c:pt idx="5">
                  <c:v>43439.0</c:v>
                </c:pt>
                <c:pt idx="6">
                  <c:v>43440.0</c:v>
                </c:pt>
                <c:pt idx="7">
                  <c:v>43441.0</c:v>
                </c:pt>
                <c:pt idx="8">
                  <c:v>43442.0</c:v>
                </c:pt>
                <c:pt idx="9">
                  <c:v>43443.0</c:v>
                </c:pt>
                <c:pt idx="10">
                  <c:v>43444.0</c:v>
                </c:pt>
                <c:pt idx="11">
                  <c:v>43445.0</c:v>
                </c:pt>
                <c:pt idx="12">
                  <c:v>43446.0</c:v>
                </c:pt>
                <c:pt idx="13">
                  <c:v>43447.0</c:v>
                </c:pt>
                <c:pt idx="14">
                  <c:v>43448.0</c:v>
                </c:pt>
                <c:pt idx="15">
                  <c:v>43449.0</c:v>
                </c:pt>
                <c:pt idx="16">
                  <c:v>43450.0</c:v>
                </c:pt>
                <c:pt idx="17">
                  <c:v>43451.0</c:v>
                </c:pt>
                <c:pt idx="18">
                  <c:v>43452.0</c:v>
                </c:pt>
                <c:pt idx="19">
                  <c:v>43453.0</c:v>
                </c:pt>
                <c:pt idx="20">
                  <c:v>43454.0</c:v>
                </c:pt>
                <c:pt idx="21">
                  <c:v>43455.0</c:v>
                </c:pt>
                <c:pt idx="22">
                  <c:v>43456.0</c:v>
                </c:pt>
                <c:pt idx="23">
                  <c:v>43457.0</c:v>
                </c:pt>
                <c:pt idx="24">
                  <c:v>43458.0</c:v>
                </c:pt>
                <c:pt idx="25">
                  <c:v>43459.0</c:v>
                </c:pt>
                <c:pt idx="26">
                  <c:v>43460.0</c:v>
                </c:pt>
                <c:pt idx="27">
                  <c:v>43461.0</c:v>
                </c:pt>
                <c:pt idx="28">
                  <c:v>43462.0</c:v>
                </c:pt>
                <c:pt idx="29">
                  <c:v>43463.0</c:v>
                </c:pt>
                <c:pt idx="30">
                  <c:v>43464.0</c:v>
                </c:pt>
                <c:pt idx="31">
                  <c:v>43465.0</c:v>
                </c:pt>
                <c:pt idx="32">
                  <c:v>43466.0</c:v>
                </c:pt>
                <c:pt idx="33">
                  <c:v>43467.0</c:v>
                </c:pt>
                <c:pt idx="34">
                  <c:v>43468.0</c:v>
                </c:pt>
                <c:pt idx="35">
                  <c:v>43469.0</c:v>
                </c:pt>
                <c:pt idx="36">
                  <c:v>43470.0</c:v>
                </c:pt>
                <c:pt idx="37">
                  <c:v>43471.0</c:v>
                </c:pt>
                <c:pt idx="38">
                  <c:v>43472.0</c:v>
                </c:pt>
                <c:pt idx="39">
                  <c:v>43473.0</c:v>
                </c:pt>
                <c:pt idx="40">
                  <c:v>43474.0</c:v>
                </c:pt>
                <c:pt idx="41">
                  <c:v>43475.0</c:v>
                </c:pt>
                <c:pt idx="42">
                  <c:v>43476.0</c:v>
                </c:pt>
                <c:pt idx="43">
                  <c:v>43477.0</c:v>
                </c:pt>
                <c:pt idx="44">
                  <c:v>43478.0</c:v>
                </c:pt>
                <c:pt idx="45">
                  <c:v>43479.0</c:v>
                </c:pt>
                <c:pt idx="46">
                  <c:v>43480.0</c:v>
                </c:pt>
                <c:pt idx="47">
                  <c:v>43481.0</c:v>
                </c:pt>
                <c:pt idx="48">
                  <c:v>43482.0</c:v>
                </c:pt>
                <c:pt idx="49">
                  <c:v>43483.0</c:v>
                </c:pt>
                <c:pt idx="50">
                  <c:v>43484.0</c:v>
                </c:pt>
                <c:pt idx="51">
                  <c:v>43485.0</c:v>
                </c:pt>
                <c:pt idx="52">
                  <c:v>43486.0</c:v>
                </c:pt>
                <c:pt idx="53">
                  <c:v>43487.0</c:v>
                </c:pt>
                <c:pt idx="54">
                  <c:v>43488.0</c:v>
                </c:pt>
                <c:pt idx="55">
                  <c:v>43489.0</c:v>
                </c:pt>
                <c:pt idx="56">
                  <c:v>43490.0</c:v>
                </c:pt>
                <c:pt idx="57">
                  <c:v>43491.0</c:v>
                </c:pt>
                <c:pt idx="58">
                  <c:v>43492.0</c:v>
                </c:pt>
                <c:pt idx="59">
                  <c:v>43493.0</c:v>
                </c:pt>
                <c:pt idx="60">
                  <c:v>43494.0</c:v>
                </c:pt>
                <c:pt idx="61">
                  <c:v>43495.0</c:v>
                </c:pt>
                <c:pt idx="62">
                  <c:v>43496.0</c:v>
                </c:pt>
                <c:pt idx="63">
                  <c:v>43497.0</c:v>
                </c:pt>
                <c:pt idx="64">
                  <c:v>43498.0</c:v>
                </c:pt>
                <c:pt idx="65">
                  <c:v>43499.0</c:v>
                </c:pt>
                <c:pt idx="66">
                  <c:v>43500.0</c:v>
                </c:pt>
                <c:pt idx="67">
                  <c:v>43501.0</c:v>
                </c:pt>
                <c:pt idx="68">
                  <c:v>43502.0</c:v>
                </c:pt>
                <c:pt idx="69">
                  <c:v>43503.0</c:v>
                </c:pt>
                <c:pt idx="70">
                  <c:v>43504.0</c:v>
                </c:pt>
                <c:pt idx="71">
                  <c:v>43505.0</c:v>
                </c:pt>
                <c:pt idx="72">
                  <c:v>43506.0</c:v>
                </c:pt>
                <c:pt idx="73">
                  <c:v>43507.0</c:v>
                </c:pt>
                <c:pt idx="74">
                  <c:v>43508.0</c:v>
                </c:pt>
                <c:pt idx="75">
                  <c:v>43509.0</c:v>
                </c:pt>
                <c:pt idx="76">
                  <c:v>43510.0</c:v>
                </c:pt>
                <c:pt idx="77">
                  <c:v>43511.0</c:v>
                </c:pt>
                <c:pt idx="78">
                  <c:v>43512.0</c:v>
                </c:pt>
                <c:pt idx="79">
                  <c:v>43513.0</c:v>
                </c:pt>
                <c:pt idx="80">
                  <c:v>43514.0</c:v>
                </c:pt>
                <c:pt idx="81">
                  <c:v>43515.0</c:v>
                </c:pt>
                <c:pt idx="82">
                  <c:v>43516.0</c:v>
                </c:pt>
                <c:pt idx="83">
                  <c:v>43517.0</c:v>
                </c:pt>
                <c:pt idx="84">
                  <c:v>43518.0</c:v>
                </c:pt>
                <c:pt idx="85">
                  <c:v>43519.0</c:v>
                </c:pt>
                <c:pt idx="86">
                  <c:v>43520.0</c:v>
                </c:pt>
                <c:pt idx="87">
                  <c:v>43521.0</c:v>
                </c:pt>
                <c:pt idx="88">
                  <c:v>43522.0</c:v>
                </c:pt>
                <c:pt idx="89">
                  <c:v>43523.0</c:v>
                </c:pt>
                <c:pt idx="90">
                  <c:v>43524.0</c:v>
                </c:pt>
                <c:pt idx="91">
                  <c:v>43525.0</c:v>
                </c:pt>
                <c:pt idx="92">
                  <c:v>43526.0</c:v>
                </c:pt>
                <c:pt idx="93">
                  <c:v>43527.0</c:v>
                </c:pt>
                <c:pt idx="94">
                  <c:v>43528.0</c:v>
                </c:pt>
                <c:pt idx="95">
                  <c:v>43529.0</c:v>
                </c:pt>
                <c:pt idx="96">
                  <c:v>43530.0</c:v>
                </c:pt>
                <c:pt idx="97">
                  <c:v>43531.0</c:v>
                </c:pt>
                <c:pt idx="98">
                  <c:v>43532.0</c:v>
                </c:pt>
                <c:pt idx="99">
                  <c:v>43533.0</c:v>
                </c:pt>
                <c:pt idx="100">
                  <c:v>43534.0</c:v>
                </c:pt>
                <c:pt idx="101">
                  <c:v>43535.0</c:v>
                </c:pt>
                <c:pt idx="102">
                  <c:v>43536.0</c:v>
                </c:pt>
                <c:pt idx="103">
                  <c:v>43537.0</c:v>
                </c:pt>
                <c:pt idx="104">
                  <c:v>43538.0</c:v>
                </c:pt>
                <c:pt idx="105">
                  <c:v>43539.0</c:v>
                </c:pt>
                <c:pt idx="106">
                  <c:v>43540.0</c:v>
                </c:pt>
                <c:pt idx="107">
                  <c:v>43541.0</c:v>
                </c:pt>
                <c:pt idx="108">
                  <c:v>43542.0</c:v>
                </c:pt>
                <c:pt idx="109">
                  <c:v>43543.0</c:v>
                </c:pt>
                <c:pt idx="110">
                  <c:v>43544.0</c:v>
                </c:pt>
                <c:pt idx="111">
                  <c:v>43545.0</c:v>
                </c:pt>
                <c:pt idx="112">
                  <c:v>43546.0</c:v>
                </c:pt>
                <c:pt idx="113">
                  <c:v>43547.0</c:v>
                </c:pt>
                <c:pt idx="114">
                  <c:v>43548.0</c:v>
                </c:pt>
                <c:pt idx="115">
                  <c:v>43549.0</c:v>
                </c:pt>
                <c:pt idx="116">
                  <c:v>43550.0</c:v>
                </c:pt>
                <c:pt idx="117">
                  <c:v>43551.0</c:v>
                </c:pt>
                <c:pt idx="118">
                  <c:v>43552.0</c:v>
                </c:pt>
                <c:pt idx="119">
                  <c:v>43553.0</c:v>
                </c:pt>
                <c:pt idx="120">
                  <c:v>43554.0</c:v>
                </c:pt>
                <c:pt idx="121">
                  <c:v>43555.0</c:v>
                </c:pt>
                <c:pt idx="122">
                  <c:v>43556.0</c:v>
                </c:pt>
                <c:pt idx="123">
                  <c:v>43557.0</c:v>
                </c:pt>
                <c:pt idx="124">
                  <c:v>43558.0</c:v>
                </c:pt>
                <c:pt idx="125">
                  <c:v>43559.0</c:v>
                </c:pt>
                <c:pt idx="126">
                  <c:v>43560.0</c:v>
                </c:pt>
                <c:pt idx="127">
                  <c:v>43561.0</c:v>
                </c:pt>
                <c:pt idx="128">
                  <c:v>43562.0</c:v>
                </c:pt>
                <c:pt idx="129">
                  <c:v>43563.0</c:v>
                </c:pt>
                <c:pt idx="130">
                  <c:v>43564.0</c:v>
                </c:pt>
                <c:pt idx="131">
                  <c:v>43565.0</c:v>
                </c:pt>
                <c:pt idx="132">
                  <c:v>43566.0</c:v>
                </c:pt>
                <c:pt idx="133">
                  <c:v>43567.0</c:v>
                </c:pt>
                <c:pt idx="134">
                  <c:v>43568.0</c:v>
                </c:pt>
                <c:pt idx="135">
                  <c:v>43569.0</c:v>
                </c:pt>
                <c:pt idx="136">
                  <c:v>43570.0</c:v>
                </c:pt>
                <c:pt idx="137">
                  <c:v>43571.0</c:v>
                </c:pt>
                <c:pt idx="138">
                  <c:v>43572.0</c:v>
                </c:pt>
                <c:pt idx="139">
                  <c:v>43573.0</c:v>
                </c:pt>
                <c:pt idx="140">
                  <c:v>43574.0</c:v>
                </c:pt>
                <c:pt idx="141">
                  <c:v>43575.0</c:v>
                </c:pt>
                <c:pt idx="142">
                  <c:v>43576.0</c:v>
                </c:pt>
              </c:numCache>
            </c:numRef>
          </c:cat>
          <c:val>
            <c:numRef>
              <c:f>'Average Pace'!$X$2:$X$144</c:f>
              <c:numCache>
                <c:formatCode>_-* #,##0_-;\-* #,##0_-;_-* "-"??_-;_-@_-</c:formatCode>
                <c:ptCount val="143"/>
                <c:pt idx="0">
                  <c:v>#N/A</c:v>
                </c:pt>
                <c:pt idx="1">
                  <c:v>5.5</c:v>
                </c:pt>
                <c:pt idx="2">
                  <c:v>4.0</c:v>
                </c:pt>
                <c:pt idx="3">
                  <c:v>3.25</c:v>
                </c:pt>
                <c:pt idx="4">
                  <c:v>#N/A</c:v>
                </c:pt>
                <c:pt idx="5">
                  <c:v>2.333333333333333</c:v>
                </c:pt>
                <c:pt idx="6">
                  <c:v>#N/A</c:v>
                </c:pt>
                <c:pt idx="7">
                  <c:v>#N/A</c:v>
                </c:pt>
                <c:pt idx="8">
                  <c:v>1.666666666666667</c:v>
                </c:pt>
                <c:pt idx="9">
                  <c:v>1.6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1.3125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1.1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0.92</c:v>
                </c:pt>
                <c:pt idx="25">
                  <c:v>0.961538461538462</c:v>
                </c:pt>
                <c:pt idx="26">
                  <c:v>#N/A</c:v>
                </c:pt>
                <c:pt idx="27">
                  <c:v>1.035714285714286</c:v>
                </c:pt>
                <c:pt idx="28">
                  <c:v>#N/A</c:v>
                </c:pt>
                <c:pt idx="29">
                  <c:v>#N/A</c:v>
                </c:pt>
                <c:pt idx="30">
                  <c:v>1.0</c:v>
                </c:pt>
                <c:pt idx="31">
                  <c:v>1.15625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7056248"/>
        <c:axId val="2146354424"/>
      </c:lineChart>
      <c:dateAx>
        <c:axId val="214705624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46354424"/>
        <c:crosses val="autoZero"/>
        <c:auto val="1"/>
        <c:lblOffset val="100"/>
        <c:baseTimeUnit val="days"/>
      </c:dateAx>
      <c:valAx>
        <c:axId val="2146354424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_-* #,##0_-;\-* #,##0_-;_-* &quot;-&quot;??_-;_-@_-" sourceLinked="1"/>
        <c:majorTickMark val="none"/>
        <c:minorTickMark val="none"/>
        <c:tickLblPos val="nextTo"/>
        <c:crossAx val="2147056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7561981743432"/>
          <c:y val="0.00229101154687932"/>
          <c:w val="0.126508814716744"/>
          <c:h val="0.128325325149053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2019 Registration</a:t>
            </a:r>
            <a:r>
              <a:rPr lang="en-US" sz="1600" baseline="0"/>
              <a:t> Pace </a:t>
            </a:r>
            <a:r>
              <a:rPr lang="en-US" sz="1600"/>
              <a:t>vs previous</a:t>
            </a:r>
            <a:r>
              <a:rPr lang="en-US" sz="1600" baseline="0"/>
              <a:t> years</a:t>
            </a:r>
            <a:endParaRPr lang="en-US" sz="1600"/>
          </a:p>
        </c:rich>
      </c:tx>
      <c:layout>
        <c:manualLayout>
          <c:xMode val="edge"/>
          <c:yMode val="edge"/>
          <c:x val="0.00850873510234507"/>
          <c:y val="0.003225806451612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588339196086543"/>
          <c:y val="0.0994602608066771"/>
          <c:w val="0.910308949111422"/>
          <c:h val="0.743959744229502"/>
        </c:manualLayout>
      </c:layout>
      <c:lineChart>
        <c:grouping val="standard"/>
        <c:varyColors val="0"/>
        <c:ser>
          <c:idx val="0"/>
          <c:order val="0"/>
          <c:tx>
            <c:strRef>
              <c:f>Historical!$D$1</c:f>
              <c:strCache>
                <c:ptCount val="1"/>
                <c:pt idx="0">
                  <c:v>2017</c:v>
                </c:pt>
              </c:strCache>
            </c:strRef>
          </c:tx>
          <c:spPr>
            <a:ln w="22225">
              <a:prstDash val="sysDot"/>
            </a:ln>
          </c:spPr>
          <c:marker>
            <c:symbol val="none"/>
          </c:marker>
          <c:cat>
            <c:numRef>
              <c:f>Historical!$A$2:$A$153</c:f>
              <c:numCache>
                <c:formatCode>[$-409]d\-mmm;@</c:formatCode>
                <c:ptCount val="152"/>
                <c:pt idx="0">
                  <c:v>42704.0</c:v>
                </c:pt>
                <c:pt idx="1">
                  <c:v>42705.0</c:v>
                </c:pt>
                <c:pt idx="2">
                  <c:v>42706.0</c:v>
                </c:pt>
                <c:pt idx="3">
                  <c:v>42707.0</c:v>
                </c:pt>
                <c:pt idx="4">
                  <c:v>42708.0</c:v>
                </c:pt>
                <c:pt idx="5">
                  <c:v>42709.0</c:v>
                </c:pt>
                <c:pt idx="6">
                  <c:v>42710.0</c:v>
                </c:pt>
                <c:pt idx="7">
                  <c:v>42711.0</c:v>
                </c:pt>
                <c:pt idx="8">
                  <c:v>42712.0</c:v>
                </c:pt>
                <c:pt idx="9">
                  <c:v>42713.0</c:v>
                </c:pt>
                <c:pt idx="10">
                  <c:v>42714.0</c:v>
                </c:pt>
                <c:pt idx="11">
                  <c:v>42715.0</c:v>
                </c:pt>
                <c:pt idx="12">
                  <c:v>42716.0</c:v>
                </c:pt>
                <c:pt idx="13">
                  <c:v>42717.0</c:v>
                </c:pt>
                <c:pt idx="14">
                  <c:v>42718.0</c:v>
                </c:pt>
                <c:pt idx="15">
                  <c:v>42719.0</c:v>
                </c:pt>
                <c:pt idx="16">
                  <c:v>42720.0</c:v>
                </c:pt>
                <c:pt idx="17">
                  <c:v>42721.0</c:v>
                </c:pt>
                <c:pt idx="18">
                  <c:v>42722.0</c:v>
                </c:pt>
                <c:pt idx="19">
                  <c:v>42723.0</c:v>
                </c:pt>
                <c:pt idx="20">
                  <c:v>42724.0</c:v>
                </c:pt>
                <c:pt idx="21">
                  <c:v>42725.0</c:v>
                </c:pt>
                <c:pt idx="22">
                  <c:v>42726.0</c:v>
                </c:pt>
                <c:pt idx="23">
                  <c:v>42727.0</c:v>
                </c:pt>
                <c:pt idx="24">
                  <c:v>42728.0</c:v>
                </c:pt>
                <c:pt idx="25">
                  <c:v>42729.0</c:v>
                </c:pt>
                <c:pt idx="26">
                  <c:v>42730.0</c:v>
                </c:pt>
                <c:pt idx="27">
                  <c:v>42731.0</c:v>
                </c:pt>
                <c:pt idx="28">
                  <c:v>42732.0</c:v>
                </c:pt>
                <c:pt idx="29">
                  <c:v>42733.0</c:v>
                </c:pt>
                <c:pt idx="30">
                  <c:v>42734.0</c:v>
                </c:pt>
                <c:pt idx="31">
                  <c:v>42735.0</c:v>
                </c:pt>
                <c:pt idx="32">
                  <c:v>42736.0</c:v>
                </c:pt>
                <c:pt idx="33">
                  <c:v>42737.0</c:v>
                </c:pt>
                <c:pt idx="34">
                  <c:v>42738.0</c:v>
                </c:pt>
                <c:pt idx="35">
                  <c:v>42739.0</c:v>
                </c:pt>
                <c:pt idx="36">
                  <c:v>42740.0</c:v>
                </c:pt>
                <c:pt idx="37">
                  <c:v>42741.0</c:v>
                </c:pt>
                <c:pt idx="38">
                  <c:v>42742.0</c:v>
                </c:pt>
                <c:pt idx="39">
                  <c:v>42743.0</c:v>
                </c:pt>
                <c:pt idx="40">
                  <c:v>42744.0</c:v>
                </c:pt>
                <c:pt idx="41">
                  <c:v>42745.0</c:v>
                </c:pt>
                <c:pt idx="42">
                  <c:v>42746.0</c:v>
                </c:pt>
                <c:pt idx="43">
                  <c:v>42747.0</c:v>
                </c:pt>
                <c:pt idx="44">
                  <c:v>42748.0</c:v>
                </c:pt>
                <c:pt idx="45">
                  <c:v>42749.0</c:v>
                </c:pt>
                <c:pt idx="46">
                  <c:v>42750.0</c:v>
                </c:pt>
                <c:pt idx="47">
                  <c:v>42751.0</c:v>
                </c:pt>
                <c:pt idx="48">
                  <c:v>42752.0</c:v>
                </c:pt>
                <c:pt idx="49">
                  <c:v>42753.0</c:v>
                </c:pt>
                <c:pt idx="50">
                  <c:v>42754.0</c:v>
                </c:pt>
                <c:pt idx="51">
                  <c:v>42755.0</c:v>
                </c:pt>
                <c:pt idx="52">
                  <c:v>42756.0</c:v>
                </c:pt>
                <c:pt idx="53">
                  <c:v>42757.0</c:v>
                </c:pt>
                <c:pt idx="54">
                  <c:v>42758.0</c:v>
                </c:pt>
                <c:pt idx="55">
                  <c:v>42759.0</c:v>
                </c:pt>
                <c:pt idx="56">
                  <c:v>42760.0</c:v>
                </c:pt>
                <c:pt idx="57">
                  <c:v>42761.0</c:v>
                </c:pt>
                <c:pt idx="58">
                  <c:v>42762.0</c:v>
                </c:pt>
                <c:pt idx="59">
                  <c:v>42763.0</c:v>
                </c:pt>
                <c:pt idx="60">
                  <c:v>42764.0</c:v>
                </c:pt>
                <c:pt idx="61">
                  <c:v>42765.0</c:v>
                </c:pt>
                <c:pt idx="62">
                  <c:v>42766.0</c:v>
                </c:pt>
                <c:pt idx="63">
                  <c:v>42767.0</c:v>
                </c:pt>
                <c:pt idx="64">
                  <c:v>42768.0</c:v>
                </c:pt>
                <c:pt idx="65">
                  <c:v>42769.0</c:v>
                </c:pt>
                <c:pt idx="66">
                  <c:v>42770.0</c:v>
                </c:pt>
                <c:pt idx="67">
                  <c:v>42771.0</c:v>
                </c:pt>
                <c:pt idx="68">
                  <c:v>42772.0</c:v>
                </c:pt>
                <c:pt idx="69">
                  <c:v>42773.0</c:v>
                </c:pt>
                <c:pt idx="70">
                  <c:v>42774.0</c:v>
                </c:pt>
                <c:pt idx="71">
                  <c:v>42775.0</c:v>
                </c:pt>
                <c:pt idx="72">
                  <c:v>42776.0</c:v>
                </c:pt>
                <c:pt idx="73">
                  <c:v>42777.0</c:v>
                </c:pt>
                <c:pt idx="74">
                  <c:v>42778.0</c:v>
                </c:pt>
                <c:pt idx="75">
                  <c:v>42779.0</c:v>
                </c:pt>
                <c:pt idx="76">
                  <c:v>42780.0</c:v>
                </c:pt>
                <c:pt idx="77">
                  <c:v>42781.0</c:v>
                </c:pt>
                <c:pt idx="78">
                  <c:v>42782.0</c:v>
                </c:pt>
                <c:pt idx="79">
                  <c:v>42783.0</c:v>
                </c:pt>
                <c:pt idx="80">
                  <c:v>42784.0</c:v>
                </c:pt>
                <c:pt idx="81">
                  <c:v>42785.0</c:v>
                </c:pt>
                <c:pt idx="82">
                  <c:v>42786.0</c:v>
                </c:pt>
                <c:pt idx="83">
                  <c:v>42787.0</c:v>
                </c:pt>
                <c:pt idx="84">
                  <c:v>42788.0</c:v>
                </c:pt>
                <c:pt idx="85">
                  <c:v>42789.0</c:v>
                </c:pt>
                <c:pt idx="86">
                  <c:v>42790.0</c:v>
                </c:pt>
                <c:pt idx="87">
                  <c:v>42791.0</c:v>
                </c:pt>
                <c:pt idx="88">
                  <c:v>42792.0</c:v>
                </c:pt>
                <c:pt idx="89">
                  <c:v>42793.0</c:v>
                </c:pt>
                <c:pt idx="90">
                  <c:v>42794.0</c:v>
                </c:pt>
                <c:pt idx="91">
                  <c:v>42795.0</c:v>
                </c:pt>
                <c:pt idx="92">
                  <c:v>42796.0</c:v>
                </c:pt>
                <c:pt idx="93">
                  <c:v>42797.0</c:v>
                </c:pt>
                <c:pt idx="94">
                  <c:v>42798.0</c:v>
                </c:pt>
                <c:pt idx="95">
                  <c:v>42799.0</c:v>
                </c:pt>
                <c:pt idx="96">
                  <c:v>42800.0</c:v>
                </c:pt>
                <c:pt idx="97">
                  <c:v>42801.0</c:v>
                </c:pt>
                <c:pt idx="98">
                  <c:v>42802.0</c:v>
                </c:pt>
                <c:pt idx="99">
                  <c:v>42803.0</c:v>
                </c:pt>
                <c:pt idx="100">
                  <c:v>42804.0</c:v>
                </c:pt>
                <c:pt idx="101">
                  <c:v>42805.0</c:v>
                </c:pt>
                <c:pt idx="102">
                  <c:v>42806.0</c:v>
                </c:pt>
                <c:pt idx="103">
                  <c:v>42807.0</c:v>
                </c:pt>
                <c:pt idx="104">
                  <c:v>42808.0</c:v>
                </c:pt>
                <c:pt idx="105">
                  <c:v>42809.0</c:v>
                </c:pt>
                <c:pt idx="106">
                  <c:v>42810.0</c:v>
                </c:pt>
                <c:pt idx="107">
                  <c:v>42811.0</c:v>
                </c:pt>
                <c:pt idx="108">
                  <c:v>42812.0</c:v>
                </c:pt>
                <c:pt idx="109">
                  <c:v>42813.0</c:v>
                </c:pt>
                <c:pt idx="110">
                  <c:v>42814.0</c:v>
                </c:pt>
                <c:pt idx="111">
                  <c:v>42815.0</c:v>
                </c:pt>
                <c:pt idx="112">
                  <c:v>42816.0</c:v>
                </c:pt>
                <c:pt idx="113">
                  <c:v>42817.0</c:v>
                </c:pt>
                <c:pt idx="114">
                  <c:v>42818.0</c:v>
                </c:pt>
                <c:pt idx="115">
                  <c:v>42819.0</c:v>
                </c:pt>
                <c:pt idx="116">
                  <c:v>42820.0</c:v>
                </c:pt>
                <c:pt idx="117">
                  <c:v>42821.0</c:v>
                </c:pt>
                <c:pt idx="118">
                  <c:v>42822.0</c:v>
                </c:pt>
                <c:pt idx="119">
                  <c:v>42823.0</c:v>
                </c:pt>
                <c:pt idx="120">
                  <c:v>42824.0</c:v>
                </c:pt>
                <c:pt idx="121">
                  <c:v>42825.0</c:v>
                </c:pt>
                <c:pt idx="122">
                  <c:v>42826.0</c:v>
                </c:pt>
                <c:pt idx="123">
                  <c:v>42827.0</c:v>
                </c:pt>
                <c:pt idx="124">
                  <c:v>42828.0</c:v>
                </c:pt>
                <c:pt idx="125">
                  <c:v>42829.0</c:v>
                </c:pt>
                <c:pt idx="126">
                  <c:v>42830.0</c:v>
                </c:pt>
                <c:pt idx="127">
                  <c:v>42831.0</c:v>
                </c:pt>
                <c:pt idx="128">
                  <c:v>42832.0</c:v>
                </c:pt>
                <c:pt idx="129">
                  <c:v>42833.0</c:v>
                </c:pt>
                <c:pt idx="130">
                  <c:v>42834.0</c:v>
                </c:pt>
                <c:pt idx="131">
                  <c:v>42835.0</c:v>
                </c:pt>
                <c:pt idx="132">
                  <c:v>42836.0</c:v>
                </c:pt>
                <c:pt idx="133">
                  <c:v>42837.0</c:v>
                </c:pt>
                <c:pt idx="134">
                  <c:v>42838.0</c:v>
                </c:pt>
                <c:pt idx="135">
                  <c:v>42839.0</c:v>
                </c:pt>
                <c:pt idx="136">
                  <c:v>42840.0</c:v>
                </c:pt>
                <c:pt idx="137">
                  <c:v>42841.0</c:v>
                </c:pt>
                <c:pt idx="138">
                  <c:v>42842.0</c:v>
                </c:pt>
                <c:pt idx="139">
                  <c:v>42843.0</c:v>
                </c:pt>
                <c:pt idx="140">
                  <c:v>42844.0</c:v>
                </c:pt>
                <c:pt idx="141">
                  <c:v>42845.0</c:v>
                </c:pt>
                <c:pt idx="142">
                  <c:v>42846.0</c:v>
                </c:pt>
                <c:pt idx="143">
                  <c:v>42847.0</c:v>
                </c:pt>
                <c:pt idx="144">
                  <c:v>42848.0</c:v>
                </c:pt>
                <c:pt idx="145">
                  <c:v>42849.0</c:v>
                </c:pt>
                <c:pt idx="146">
                  <c:v>42850.0</c:v>
                </c:pt>
                <c:pt idx="147">
                  <c:v>42851.0</c:v>
                </c:pt>
                <c:pt idx="148">
                  <c:v>42852.0</c:v>
                </c:pt>
                <c:pt idx="149">
                  <c:v>42853.0</c:v>
                </c:pt>
                <c:pt idx="150">
                  <c:v>42854.0</c:v>
                </c:pt>
                <c:pt idx="151">
                  <c:v>42855.0</c:v>
                </c:pt>
              </c:numCache>
            </c:numRef>
          </c:cat>
          <c:val>
            <c:numRef>
              <c:f>Historical!$D$2:$D$153</c:f>
              <c:numCache>
                <c:formatCode>General</c:formatCode>
                <c:ptCount val="152"/>
                <c:pt idx="0">
                  <c:v>1.0</c:v>
                </c:pt>
                <c:pt idx="1">
                  <c:v>112.0</c:v>
                </c:pt>
                <c:pt idx="2">
                  <c:v>170.0</c:v>
                </c:pt>
                <c:pt idx="3">
                  <c:v>187.0</c:v>
                </c:pt>
                <c:pt idx="4">
                  <c:v>213.0</c:v>
                </c:pt>
                <c:pt idx="5">
                  <c:v>235.0</c:v>
                </c:pt>
                <c:pt idx="6">
                  <c:v>255.0</c:v>
                </c:pt>
                <c:pt idx="7">
                  <c:v>274.0</c:v>
                </c:pt>
                <c:pt idx="8">
                  <c:v>283.0</c:v>
                </c:pt>
                <c:pt idx="9">
                  <c:v>300.0</c:v>
                </c:pt>
                <c:pt idx="10">
                  <c:v>313.0</c:v>
                </c:pt>
                <c:pt idx="11">
                  <c:v>320.0</c:v>
                </c:pt>
                <c:pt idx="12">
                  <c:v>324.0</c:v>
                </c:pt>
                <c:pt idx="13">
                  <c:v>330.0</c:v>
                </c:pt>
                <c:pt idx="14">
                  <c:v>338.0</c:v>
                </c:pt>
                <c:pt idx="15">
                  <c:v>341.0</c:v>
                </c:pt>
                <c:pt idx="16">
                  <c:v>347.0</c:v>
                </c:pt>
                <c:pt idx="17">
                  <c:v>353.0</c:v>
                </c:pt>
                <c:pt idx="18">
                  <c:v>361.0</c:v>
                </c:pt>
                <c:pt idx="19">
                  <c:v>366.0</c:v>
                </c:pt>
                <c:pt idx="20">
                  <c:v>378.0</c:v>
                </c:pt>
                <c:pt idx="21">
                  <c:v>385.0</c:v>
                </c:pt>
                <c:pt idx="22">
                  <c:v>391.0</c:v>
                </c:pt>
                <c:pt idx="23">
                  <c:v>400.0</c:v>
                </c:pt>
                <c:pt idx="24">
                  <c:v>406.0</c:v>
                </c:pt>
                <c:pt idx="25">
                  <c:v>411.0</c:v>
                </c:pt>
                <c:pt idx="26">
                  <c:v>429.0</c:v>
                </c:pt>
                <c:pt idx="27">
                  <c:v>452.0</c:v>
                </c:pt>
                <c:pt idx="28">
                  <c:v>467.0</c:v>
                </c:pt>
                <c:pt idx="29">
                  <c:v>502.0</c:v>
                </c:pt>
                <c:pt idx="30">
                  <c:v>532.0</c:v>
                </c:pt>
                <c:pt idx="31">
                  <c:v>597.0</c:v>
                </c:pt>
                <c:pt idx="32">
                  <c:v>606.0</c:v>
                </c:pt>
                <c:pt idx="33">
                  <c:v>614.0</c:v>
                </c:pt>
                <c:pt idx="34">
                  <c:v>623.0</c:v>
                </c:pt>
                <c:pt idx="35">
                  <c:v>633.0</c:v>
                </c:pt>
                <c:pt idx="36">
                  <c:v>640.0</c:v>
                </c:pt>
                <c:pt idx="37">
                  <c:v>648.0</c:v>
                </c:pt>
                <c:pt idx="38">
                  <c:v>653.0</c:v>
                </c:pt>
                <c:pt idx="39">
                  <c:v>655.0</c:v>
                </c:pt>
                <c:pt idx="40">
                  <c:v>668.0</c:v>
                </c:pt>
                <c:pt idx="41">
                  <c:v>671.0</c:v>
                </c:pt>
                <c:pt idx="42">
                  <c:v>680.0</c:v>
                </c:pt>
                <c:pt idx="43">
                  <c:v>685.0</c:v>
                </c:pt>
                <c:pt idx="44">
                  <c:v>690.0</c:v>
                </c:pt>
                <c:pt idx="45">
                  <c:v>698.0</c:v>
                </c:pt>
                <c:pt idx="46">
                  <c:v>703.0</c:v>
                </c:pt>
                <c:pt idx="47">
                  <c:v>714.0</c:v>
                </c:pt>
                <c:pt idx="48">
                  <c:v>724.0</c:v>
                </c:pt>
                <c:pt idx="49">
                  <c:v>731.0</c:v>
                </c:pt>
                <c:pt idx="50">
                  <c:v>736.0</c:v>
                </c:pt>
                <c:pt idx="51">
                  <c:v>737.0</c:v>
                </c:pt>
                <c:pt idx="52">
                  <c:v>744.0</c:v>
                </c:pt>
                <c:pt idx="53">
                  <c:v>749.0</c:v>
                </c:pt>
                <c:pt idx="54">
                  <c:v>757.0</c:v>
                </c:pt>
                <c:pt idx="55">
                  <c:v>760.0</c:v>
                </c:pt>
                <c:pt idx="56">
                  <c:v>806.0</c:v>
                </c:pt>
                <c:pt idx="57">
                  <c:v>826.0</c:v>
                </c:pt>
                <c:pt idx="58">
                  <c:v>837.0</c:v>
                </c:pt>
                <c:pt idx="59">
                  <c:v>848.0</c:v>
                </c:pt>
                <c:pt idx="60">
                  <c:v>857.0</c:v>
                </c:pt>
                <c:pt idx="61">
                  <c:v>883.0</c:v>
                </c:pt>
                <c:pt idx="62">
                  <c:v>895.0</c:v>
                </c:pt>
                <c:pt idx="63">
                  <c:v>918.0</c:v>
                </c:pt>
                <c:pt idx="64">
                  <c:v>927.0</c:v>
                </c:pt>
                <c:pt idx="65">
                  <c:v>934.0</c:v>
                </c:pt>
                <c:pt idx="66">
                  <c:v>937.0</c:v>
                </c:pt>
                <c:pt idx="67">
                  <c:v>944.0</c:v>
                </c:pt>
                <c:pt idx="68">
                  <c:v>964.0</c:v>
                </c:pt>
                <c:pt idx="69">
                  <c:v>974.0</c:v>
                </c:pt>
                <c:pt idx="70">
                  <c:v>985.0</c:v>
                </c:pt>
                <c:pt idx="71">
                  <c:v>991.0</c:v>
                </c:pt>
                <c:pt idx="72">
                  <c:v>994.0</c:v>
                </c:pt>
                <c:pt idx="73">
                  <c:v>1001.0</c:v>
                </c:pt>
                <c:pt idx="74">
                  <c:v>1012.0</c:v>
                </c:pt>
                <c:pt idx="75">
                  <c:v>1017.0</c:v>
                </c:pt>
                <c:pt idx="76">
                  <c:v>1062.0</c:v>
                </c:pt>
                <c:pt idx="77">
                  <c:v>1085.0</c:v>
                </c:pt>
                <c:pt idx="78">
                  <c:v>1101.0</c:v>
                </c:pt>
                <c:pt idx="79">
                  <c:v>1112.0</c:v>
                </c:pt>
                <c:pt idx="80">
                  <c:v>1122.0</c:v>
                </c:pt>
                <c:pt idx="81">
                  <c:v>1128.0</c:v>
                </c:pt>
                <c:pt idx="82">
                  <c:v>1137.0</c:v>
                </c:pt>
                <c:pt idx="83">
                  <c:v>1143.0</c:v>
                </c:pt>
                <c:pt idx="84">
                  <c:v>1148.0</c:v>
                </c:pt>
                <c:pt idx="85">
                  <c:v>1149.0</c:v>
                </c:pt>
                <c:pt idx="86">
                  <c:v>1157.0</c:v>
                </c:pt>
                <c:pt idx="87">
                  <c:v>1159.0</c:v>
                </c:pt>
                <c:pt idx="88">
                  <c:v>1162.0</c:v>
                </c:pt>
                <c:pt idx="89">
                  <c:v>1168.0</c:v>
                </c:pt>
                <c:pt idx="90">
                  <c:v>1174.0</c:v>
                </c:pt>
                <c:pt idx="91">
                  <c:v>1176.0</c:v>
                </c:pt>
                <c:pt idx="92">
                  <c:v>1177.0</c:v>
                </c:pt>
                <c:pt idx="93">
                  <c:v>1178.0</c:v>
                </c:pt>
                <c:pt idx="94">
                  <c:v>1180.0</c:v>
                </c:pt>
                <c:pt idx="95">
                  <c:v>1181.0</c:v>
                </c:pt>
                <c:pt idx="96">
                  <c:v>1183.0</c:v>
                </c:pt>
                <c:pt idx="97">
                  <c:v>1185.0</c:v>
                </c:pt>
                <c:pt idx="98">
                  <c:v>1194.0</c:v>
                </c:pt>
                <c:pt idx="99">
                  <c:v>1195.0</c:v>
                </c:pt>
                <c:pt idx="100">
                  <c:v>1217.0</c:v>
                </c:pt>
                <c:pt idx="101">
                  <c:v>1221.0</c:v>
                </c:pt>
                <c:pt idx="102">
                  <c:v>1226.0</c:v>
                </c:pt>
                <c:pt idx="103">
                  <c:v>1227.0</c:v>
                </c:pt>
                <c:pt idx="104">
                  <c:v>1228.0</c:v>
                </c:pt>
                <c:pt idx="105">
                  <c:v>1232.0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Historical!$E$1</c:f>
              <c:strCache>
                <c:ptCount val="1"/>
                <c:pt idx="0">
                  <c:v>2016</c:v>
                </c:pt>
              </c:strCache>
            </c:strRef>
          </c:tx>
          <c:spPr>
            <a:ln w="22225">
              <a:prstDash val="sysDot"/>
            </a:ln>
          </c:spPr>
          <c:marker>
            <c:symbol val="none"/>
          </c:marker>
          <c:cat>
            <c:numRef>
              <c:f>Historical!$A$2:$A$153</c:f>
              <c:numCache>
                <c:formatCode>[$-409]d\-mmm;@</c:formatCode>
                <c:ptCount val="152"/>
                <c:pt idx="0">
                  <c:v>42704.0</c:v>
                </c:pt>
                <c:pt idx="1">
                  <c:v>42705.0</c:v>
                </c:pt>
                <c:pt idx="2">
                  <c:v>42706.0</c:v>
                </c:pt>
                <c:pt idx="3">
                  <c:v>42707.0</c:v>
                </c:pt>
                <c:pt idx="4">
                  <c:v>42708.0</c:v>
                </c:pt>
                <c:pt idx="5">
                  <c:v>42709.0</c:v>
                </c:pt>
                <c:pt idx="6">
                  <c:v>42710.0</c:v>
                </c:pt>
                <c:pt idx="7">
                  <c:v>42711.0</c:v>
                </c:pt>
                <c:pt idx="8">
                  <c:v>42712.0</c:v>
                </c:pt>
                <c:pt idx="9">
                  <c:v>42713.0</c:v>
                </c:pt>
                <c:pt idx="10">
                  <c:v>42714.0</c:v>
                </c:pt>
                <c:pt idx="11">
                  <c:v>42715.0</c:v>
                </c:pt>
                <c:pt idx="12">
                  <c:v>42716.0</c:v>
                </c:pt>
                <c:pt idx="13">
                  <c:v>42717.0</c:v>
                </c:pt>
                <c:pt idx="14">
                  <c:v>42718.0</c:v>
                </c:pt>
                <c:pt idx="15">
                  <c:v>42719.0</c:v>
                </c:pt>
                <c:pt idx="16">
                  <c:v>42720.0</c:v>
                </c:pt>
                <c:pt idx="17">
                  <c:v>42721.0</c:v>
                </c:pt>
                <c:pt idx="18">
                  <c:v>42722.0</c:v>
                </c:pt>
                <c:pt idx="19">
                  <c:v>42723.0</c:v>
                </c:pt>
                <c:pt idx="20">
                  <c:v>42724.0</c:v>
                </c:pt>
                <c:pt idx="21">
                  <c:v>42725.0</c:v>
                </c:pt>
                <c:pt idx="22">
                  <c:v>42726.0</c:v>
                </c:pt>
                <c:pt idx="23">
                  <c:v>42727.0</c:v>
                </c:pt>
                <c:pt idx="24">
                  <c:v>42728.0</c:v>
                </c:pt>
                <c:pt idx="25">
                  <c:v>42729.0</c:v>
                </c:pt>
                <c:pt idx="26">
                  <c:v>42730.0</c:v>
                </c:pt>
                <c:pt idx="27">
                  <c:v>42731.0</c:v>
                </c:pt>
                <c:pt idx="28">
                  <c:v>42732.0</c:v>
                </c:pt>
                <c:pt idx="29">
                  <c:v>42733.0</c:v>
                </c:pt>
                <c:pt idx="30">
                  <c:v>42734.0</c:v>
                </c:pt>
                <c:pt idx="31">
                  <c:v>42735.0</c:v>
                </c:pt>
                <c:pt idx="32">
                  <c:v>42736.0</c:v>
                </c:pt>
                <c:pt idx="33">
                  <c:v>42737.0</c:v>
                </c:pt>
                <c:pt idx="34">
                  <c:v>42738.0</c:v>
                </c:pt>
                <c:pt idx="35">
                  <c:v>42739.0</c:v>
                </c:pt>
                <c:pt idx="36">
                  <c:v>42740.0</c:v>
                </c:pt>
                <c:pt idx="37">
                  <c:v>42741.0</c:v>
                </c:pt>
                <c:pt idx="38">
                  <c:v>42742.0</c:v>
                </c:pt>
                <c:pt idx="39">
                  <c:v>42743.0</c:v>
                </c:pt>
                <c:pt idx="40">
                  <c:v>42744.0</c:v>
                </c:pt>
                <c:pt idx="41">
                  <c:v>42745.0</c:v>
                </c:pt>
                <c:pt idx="42">
                  <c:v>42746.0</c:v>
                </c:pt>
                <c:pt idx="43">
                  <c:v>42747.0</c:v>
                </c:pt>
                <c:pt idx="44">
                  <c:v>42748.0</c:v>
                </c:pt>
                <c:pt idx="45">
                  <c:v>42749.0</c:v>
                </c:pt>
                <c:pt idx="46">
                  <c:v>42750.0</c:v>
                </c:pt>
                <c:pt idx="47">
                  <c:v>42751.0</c:v>
                </c:pt>
                <c:pt idx="48">
                  <c:v>42752.0</c:v>
                </c:pt>
                <c:pt idx="49">
                  <c:v>42753.0</c:v>
                </c:pt>
                <c:pt idx="50">
                  <c:v>42754.0</c:v>
                </c:pt>
                <c:pt idx="51">
                  <c:v>42755.0</c:v>
                </c:pt>
                <c:pt idx="52">
                  <c:v>42756.0</c:v>
                </c:pt>
                <c:pt idx="53">
                  <c:v>42757.0</c:v>
                </c:pt>
                <c:pt idx="54">
                  <c:v>42758.0</c:v>
                </c:pt>
                <c:pt idx="55">
                  <c:v>42759.0</c:v>
                </c:pt>
                <c:pt idx="56">
                  <c:v>42760.0</c:v>
                </c:pt>
                <c:pt idx="57">
                  <c:v>42761.0</c:v>
                </c:pt>
                <c:pt idx="58">
                  <c:v>42762.0</c:v>
                </c:pt>
                <c:pt idx="59">
                  <c:v>42763.0</c:v>
                </c:pt>
                <c:pt idx="60">
                  <c:v>42764.0</c:v>
                </c:pt>
                <c:pt idx="61">
                  <c:v>42765.0</c:v>
                </c:pt>
                <c:pt idx="62">
                  <c:v>42766.0</c:v>
                </c:pt>
                <c:pt idx="63">
                  <c:v>42767.0</c:v>
                </c:pt>
                <c:pt idx="64">
                  <c:v>42768.0</c:v>
                </c:pt>
                <c:pt idx="65">
                  <c:v>42769.0</c:v>
                </c:pt>
                <c:pt idx="66">
                  <c:v>42770.0</c:v>
                </c:pt>
                <c:pt idx="67">
                  <c:v>42771.0</c:v>
                </c:pt>
                <c:pt idx="68">
                  <c:v>42772.0</c:v>
                </c:pt>
                <c:pt idx="69">
                  <c:v>42773.0</c:v>
                </c:pt>
                <c:pt idx="70">
                  <c:v>42774.0</c:v>
                </c:pt>
                <c:pt idx="71">
                  <c:v>42775.0</c:v>
                </c:pt>
                <c:pt idx="72">
                  <c:v>42776.0</c:v>
                </c:pt>
                <c:pt idx="73">
                  <c:v>42777.0</c:v>
                </c:pt>
                <c:pt idx="74">
                  <c:v>42778.0</c:v>
                </c:pt>
                <c:pt idx="75">
                  <c:v>42779.0</c:v>
                </c:pt>
                <c:pt idx="76">
                  <c:v>42780.0</c:v>
                </c:pt>
                <c:pt idx="77">
                  <c:v>42781.0</c:v>
                </c:pt>
                <c:pt idx="78">
                  <c:v>42782.0</c:v>
                </c:pt>
                <c:pt idx="79">
                  <c:v>42783.0</c:v>
                </c:pt>
                <c:pt idx="80">
                  <c:v>42784.0</c:v>
                </c:pt>
                <c:pt idx="81">
                  <c:v>42785.0</c:v>
                </c:pt>
                <c:pt idx="82">
                  <c:v>42786.0</c:v>
                </c:pt>
                <c:pt idx="83">
                  <c:v>42787.0</c:v>
                </c:pt>
                <c:pt idx="84">
                  <c:v>42788.0</c:v>
                </c:pt>
                <c:pt idx="85">
                  <c:v>42789.0</c:v>
                </c:pt>
                <c:pt idx="86">
                  <c:v>42790.0</c:v>
                </c:pt>
                <c:pt idx="87">
                  <c:v>42791.0</c:v>
                </c:pt>
                <c:pt idx="88">
                  <c:v>42792.0</c:v>
                </c:pt>
                <c:pt idx="89">
                  <c:v>42793.0</c:v>
                </c:pt>
                <c:pt idx="90">
                  <c:v>42794.0</c:v>
                </c:pt>
                <c:pt idx="91">
                  <c:v>42795.0</c:v>
                </c:pt>
                <c:pt idx="92">
                  <c:v>42796.0</c:v>
                </c:pt>
                <c:pt idx="93">
                  <c:v>42797.0</c:v>
                </c:pt>
                <c:pt idx="94">
                  <c:v>42798.0</c:v>
                </c:pt>
                <c:pt idx="95">
                  <c:v>42799.0</c:v>
                </c:pt>
                <c:pt idx="96">
                  <c:v>42800.0</c:v>
                </c:pt>
                <c:pt idx="97">
                  <c:v>42801.0</c:v>
                </c:pt>
                <c:pt idx="98">
                  <c:v>42802.0</c:v>
                </c:pt>
                <c:pt idx="99">
                  <c:v>42803.0</c:v>
                </c:pt>
                <c:pt idx="100">
                  <c:v>42804.0</c:v>
                </c:pt>
                <c:pt idx="101">
                  <c:v>42805.0</c:v>
                </c:pt>
                <c:pt idx="102">
                  <c:v>42806.0</c:v>
                </c:pt>
                <c:pt idx="103">
                  <c:v>42807.0</c:v>
                </c:pt>
                <c:pt idx="104">
                  <c:v>42808.0</c:v>
                </c:pt>
                <c:pt idx="105">
                  <c:v>42809.0</c:v>
                </c:pt>
                <c:pt idx="106">
                  <c:v>42810.0</c:v>
                </c:pt>
                <c:pt idx="107">
                  <c:v>42811.0</c:v>
                </c:pt>
                <c:pt idx="108">
                  <c:v>42812.0</c:v>
                </c:pt>
                <c:pt idx="109">
                  <c:v>42813.0</c:v>
                </c:pt>
                <c:pt idx="110">
                  <c:v>42814.0</c:v>
                </c:pt>
                <c:pt idx="111">
                  <c:v>42815.0</c:v>
                </c:pt>
                <c:pt idx="112">
                  <c:v>42816.0</c:v>
                </c:pt>
                <c:pt idx="113">
                  <c:v>42817.0</c:v>
                </c:pt>
                <c:pt idx="114">
                  <c:v>42818.0</c:v>
                </c:pt>
                <c:pt idx="115">
                  <c:v>42819.0</c:v>
                </c:pt>
                <c:pt idx="116">
                  <c:v>42820.0</c:v>
                </c:pt>
                <c:pt idx="117">
                  <c:v>42821.0</c:v>
                </c:pt>
                <c:pt idx="118">
                  <c:v>42822.0</c:v>
                </c:pt>
                <c:pt idx="119">
                  <c:v>42823.0</c:v>
                </c:pt>
                <c:pt idx="120">
                  <c:v>42824.0</c:v>
                </c:pt>
                <c:pt idx="121">
                  <c:v>42825.0</c:v>
                </c:pt>
                <c:pt idx="122">
                  <c:v>42826.0</c:v>
                </c:pt>
                <c:pt idx="123">
                  <c:v>42827.0</c:v>
                </c:pt>
                <c:pt idx="124">
                  <c:v>42828.0</c:v>
                </c:pt>
                <c:pt idx="125">
                  <c:v>42829.0</c:v>
                </c:pt>
                <c:pt idx="126">
                  <c:v>42830.0</c:v>
                </c:pt>
                <c:pt idx="127">
                  <c:v>42831.0</c:v>
                </c:pt>
                <c:pt idx="128">
                  <c:v>42832.0</c:v>
                </c:pt>
                <c:pt idx="129">
                  <c:v>42833.0</c:v>
                </c:pt>
                <c:pt idx="130">
                  <c:v>42834.0</c:v>
                </c:pt>
                <c:pt idx="131">
                  <c:v>42835.0</c:v>
                </c:pt>
                <c:pt idx="132">
                  <c:v>42836.0</c:v>
                </c:pt>
                <c:pt idx="133">
                  <c:v>42837.0</c:v>
                </c:pt>
                <c:pt idx="134">
                  <c:v>42838.0</c:v>
                </c:pt>
                <c:pt idx="135">
                  <c:v>42839.0</c:v>
                </c:pt>
                <c:pt idx="136">
                  <c:v>42840.0</c:v>
                </c:pt>
                <c:pt idx="137">
                  <c:v>42841.0</c:v>
                </c:pt>
                <c:pt idx="138">
                  <c:v>42842.0</c:v>
                </c:pt>
                <c:pt idx="139">
                  <c:v>42843.0</c:v>
                </c:pt>
                <c:pt idx="140">
                  <c:v>42844.0</c:v>
                </c:pt>
                <c:pt idx="141">
                  <c:v>42845.0</c:v>
                </c:pt>
                <c:pt idx="142">
                  <c:v>42846.0</c:v>
                </c:pt>
                <c:pt idx="143">
                  <c:v>42847.0</c:v>
                </c:pt>
                <c:pt idx="144">
                  <c:v>42848.0</c:v>
                </c:pt>
                <c:pt idx="145">
                  <c:v>42849.0</c:v>
                </c:pt>
                <c:pt idx="146">
                  <c:v>42850.0</c:v>
                </c:pt>
                <c:pt idx="147">
                  <c:v>42851.0</c:v>
                </c:pt>
                <c:pt idx="148">
                  <c:v>42852.0</c:v>
                </c:pt>
                <c:pt idx="149">
                  <c:v>42853.0</c:v>
                </c:pt>
                <c:pt idx="150">
                  <c:v>42854.0</c:v>
                </c:pt>
                <c:pt idx="151">
                  <c:v>42855.0</c:v>
                </c:pt>
              </c:numCache>
            </c:numRef>
          </c:cat>
          <c:val>
            <c:numRef>
              <c:f>Historical!$E$2:$E$153</c:f>
              <c:numCache>
                <c:formatCode>General</c:formatCode>
                <c:ptCount val="152"/>
                <c:pt idx="0">
                  <c:v>80.0</c:v>
                </c:pt>
                <c:pt idx="1">
                  <c:v>80.0</c:v>
                </c:pt>
                <c:pt idx="2">
                  <c:v>112.0</c:v>
                </c:pt>
                <c:pt idx="3">
                  <c:v>132.0</c:v>
                </c:pt>
                <c:pt idx="4">
                  <c:v>145.0</c:v>
                </c:pt>
                <c:pt idx="5">
                  <c:v>158.0</c:v>
                </c:pt>
                <c:pt idx="6">
                  <c:v>164.0</c:v>
                </c:pt>
                <c:pt idx="7">
                  <c:v>186.0</c:v>
                </c:pt>
                <c:pt idx="8">
                  <c:v>200.0</c:v>
                </c:pt>
                <c:pt idx="9">
                  <c:v>206.0</c:v>
                </c:pt>
                <c:pt idx="10">
                  <c:v>214.0</c:v>
                </c:pt>
                <c:pt idx="11">
                  <c:v>224.0</c:v>
                </c:pt>
                <c:pt idx="12">
                  <c:v>226.0</c:v>
                </c:pt>
                <c:pt idx="13">
                  <c:v>241.0</c:v>
                </c:pt>
                <c:pt idx="14">
                  <c:v>247.0</c:v>
                </c:pt>
                <c:pt idx="15">
                  <c:v>253.0</c:v>
                </c:pt>
                <c:pt idx="16">
                  <c:v>254.0</c:v>
                </c:pt>
                <c:pt idx="17">
                  <c:v>257.0</c:v>
                </c:pt>
                <c:pt idx="18">
                  <c:v>262.0</c:v>
                </c:pt>
                <c:pt idx="19">
                  <c:v>266.0</c:v>
                </c:pt>
                <c:pt idx="20">
                  <c:v>273.0</c:v>
                </c:pt>
                <c:pt idx="21">
                  <c:v>277.0</c:v>
                </c:pt>
                <c:pt idx="22">
                  <c:v>311.0</c:v>
                </c:pt>
                <c:pt idx="23">
                  <c:v>329.0</c:v>
                </c:pt>
                <c:pt idx="24">
                  <c:v>358.0</c:v>
                </c:pt>
                <c:pt idx="25">
                  <c:v>364.0</c:v>
                </c:pt>
                <c:pt idx="26">
                  <c:v>372.0</c:v>
                </c:pt>
                <c:pt idx="27">
                  <c:v>385.0</c:v>
                </c:pt>
                <c:pt idx="28">
                  <c:v>407.0</c:v>
                </c:pt>
                <c:pt idx="29">
                  <c:v>421.0</c:v>
                </c:pt>
                <c:pt idx="30">
                  <c:v>451.0</c:v>
                </c:pt>
                <c:pt idx="31">
                  <c:v>497.0</c:v>
                </c:pt>
                <c:pt idx="32">
                  <c:v>511.0</c:v>
                </c:pt>
                <c:pt idx="33">
                  <c:v>523.0</c:v>
                </c:pt>
                <c:pt idx="34">
                  <c:v>536.0</c:v>
                </c:pt>
                <c:pt idx="35">
                  <c:v>548.0</c:v>
                </c:pt>
                <c:pt idx="36">
                  <c:v>561.0</c:v>
                </c:pt>
                <c:pt idx="37">
                  <c:v>571.0</c:v>
                </c:pt>
                <c:pt idx="38">
                  <c:v>585.0</c:v>
                </c:pt>
                <c:pt idx="39">
                  <c:v>592.0</c:v>
                </c:pt>
                <c:pt idx="40">
                  <c:v>599.0</c:v>
                </c:pt>
                <c:pt idx="41">
                  <c:v>604.0</c:v>
                </c:pt>
                <c:pt idx="42">
                  <c:v>613.0</c:v>
                </c:pt>
                <c:pt idx="43">
                  <c:v>624.0</c:v>
                </c:pt>
                <c:pt idx="44">
                  <c:v>632.0</c:v>
                </c:pt>
                <c:pt idx="45">
                  <c:v>634.0</c:v>
                </c:pt>
                <c:pt idx="46">
                  <c:v>639.0</c:v>
                </c:pt>
                <c:pt idx="47">
                  <c:v>642.0</c:v>
                </c:pt>
                <c:pt idx="48">
                  <c:v>645.0</c:v>
                </c:pt>
                <c:pt idx="49">
                  <c:v>649.0</c:v>
                </c:pt>
                <c:pt idx="50">
                  <c:v>654.0</c:v>
                </c:pt>
                <c:pt idx="51">
                  <c:v>663.0</c:v>
                </c:pt>
                <c:pt idx="52">
                  <c:v>666.0</c:v>
                </c:pt>
                <c:pt idx="53">
                  <c:v>670.0</c:v>
                </c:pt>
                <c:pt idx="54">
                  <c:v>676.0</c:v>
                </c:pt>
                <c:pt idx="55">
                  <c:v>685.0</c:v>
                </c:pt>
                <c:pt idx="56">
                  <c:v>699.0</c:v>
                </c:pt>
                <c:pt idx="57">
                  <c:v>729.0</c:v>
                </c:pt>
                <c:pt idx="58">
                  <c:v>746.0</c:v>
                </c:pt>
                <c:pt idx="59">
                  <c:v>770.0</c:v>
                </c:pt>
                <c:pt idx="60">
                  <c:v>793.0</c:v>
                </c:pt>
                <c:pt idx="61">
                  <c:v>818.0</c:v>
                </c:pt>
                <c:pt idx="62">
                  <c:v>867.0</c:v>
                </c:pt>
                <c:pt idx="63">
                  <c:v>882.0</c:v>
                </c:pt>
                <c:pt idx="64">
                  <c:v>883.0</c:v>
                </c:pt>
                <c:pt idx="65">
                  <c:v>891.0</c:v>
                </c:pt>
                <c:pt idx="66">
                  <c:v>897.0</c:v>
                </c:pt>
                <c:pt idx="67">
                  <c:v>910.0</c:v>
                </c:pt>
                <c:pt idx="68">
                  <c:v>914.0</c:v>
                </c:pt>
                <c:pt idx="69">
                  <c:v>917.0</c:v>
                </c:pt>
                <c:pt idx="70">
                  <c:v>921.0</c:v>
                </c:pt>
                <c:pt idx="71">
                  <c:v>931.0</c:v>
                </c:pt>
                <c:pt idx="72">
                  <c:v>937.0</c:v>
                </c:pt>
                <c:pt idx="73">
                  <c:v>942.0</c:v>
                </c:pt>
                <c:pt idx="74">
                  <c:v>949.0</c:v>
                </c:pt>
                <c:pt idx="75">
                  <c:v>954.0</c:v>
                </c:pt>
                <c:pt idx="76">
                  <c:v>957.0</c:v>
                </c:pt>
                <c:pt idx="77">
                  <c:v>963.0</c:v>
                </c:pt>
                <c:pt idx="78">
                  <c:v>973.0</c:v>
                </c:pt>
                <c:pt idx="79">
                  <c:v>981.0</c:v>
                </c:pt>
                <c:pt idx="80">
                  <c:v>989.0</c:v>
                </c:pt>
                <c:pt idx="81">
                  <c:v>990.0</c:v>
                </c:pt>
                <c:pt idx="82">
                  <c:v>1025.0</c:v>
                </c:pt>
                <c:pt idx="83">
                  <c:v>1054.0</c:v>
                </c:pt>
                <c:pt idx="84">
                  <c:v>1078.0</c:v>
                </c:pt>
                <c:pt idx="85">
                  <c:v>1090.0</c:v>
                </c:pt>
                <c:pt idx="86">
                  <c:v>1090.0</c:v>
                </c:pt>
                <c:pt idx="87">
                  <c:v>1091.0</c:v>
                </c:pt>
                <c:pt idx="88">
                  <c:v>1094.0</c:v>
                </c:pt>
                <c:pt idx="89">
                  <c:v>1098.0</c:v>
                </c:pt>
                <c:pt idx="90">
                  <c:v>1109.0</c:v>
                </c:pt>
                <c:pt idx="91">
                  <c:v>1112.0</c:v>
                </c:pt>
                <c:pt idx="92">
                  <c:v>1117.0</c:v>
                </c:pt>
                <c:pt idx="93">
                  <c:v>1124.0</c:v>
                </c:pt>
                <c:pt idx="94">
                  <c:v>1124.0</c:v>
                </c:pt>
                <c:pt idx="95">
                  <c:v>1124.0</c:v>
                </c:pt>
                <c:pt idx="96">
                  <c:v>1126.0</c:v>
                </c:pt>
                <c:pt idx="97">
                  <c:v>1128.0</c:v>
                </c:pt>
                <c:pt idx="98">
                  <c:v>1130.0</c:v>
                </c:pt>
                <c:pt idx="99">
                  <c:v>1130.0</c:v>
                </c:pt>
                <c:pt idx="100">
                  <c:v>1130.0</c:v>
                </c:pt>
                <c:pt idx="101">
                  <c:v>1132.0</c:v>
                </c:pt>
                <c:pt idx="102">
                  <c:v>1132.0</c:v>
                </c:pt>
                <c:pt idx="103">
                  <c:v>1133.0</c:v>
                </c:pt>
                <c:pt idx="104">
                  <c:v>1137.0</c:v>
                </c:pt>
                <c:pt idx="105">
                  <c:v>1138.0</c:v>
                </c:pt>
                <c:pt idx="106">
                  <c:v>1138.0</c:v>
                </c:pt>
                <c:pt idx="107">
                  <c:v>1138.0</c:v>
                </c:pt>
                <c:pt idx="108">
                  <c:v>1138.0</c:v>
                </c:pt>
                <c:pt idx="109">
                  <c:v>1140.0</c:v>
                </c:pt>
                <c:pt idx="110">
                  <c:v>1143.0</c:v>
                </c:pt>
                <c:pt idx="111">
                  <c:v>1145.0</c:v>
                </c:pt>
                <c:pt idx="112">
                  <c:v>1147.0</c:v>
                </c:pt>
                <c:pt idx="113">
                  <c:v>1147.0</c:v>
                </c:pt>
                <c:pt idx="114">
                  <c:v>1147.0</c:v>
                </c:pt>
                <c:pt idx="115">
                  <c:v>1147.0</c:v>
                </c:pt>
                <c:pt idx="116">
                  <c:v>1150.0</c:v>
                </c:pt>
                <c:pt idx="117">
                  <c:v>1153.0</c:v>
                </c:pt>
                <c:pt idx="118">
                  <c:v>1161.0</c:v>
                </c:pt>
                <c:pt idx="119">
                  <c:v>1165.0</c:v>
                </c:pt>
                <c:pt idx="120">
                  <c:v>1165.0</c:v>
                </c:pt>
                <c:pt idx="121">
                  <c:v>1167.0</c:v>
                </c:pt>
                <c:pt idx="122">
                  <c:v>1169.0</c:v>
                </c:pt>
                <c:pt idx="123">
                  <c:v>1173.0</c:v>
                </c:pt>
                <c:pt idx="124">
                  <c:v>1181.0</c:v>
                </c:pt>
                <c:pt idx="125">
                  <c:v>1183.0</c:v>
                </c:pt>
                <c:pt idx="126">
                  <c:v>1184.0</c:v>
                </c:pt>
                <c:pt idx="127">
                  <c:v>1185.0</c:v>
                </c:pt>
                <c:pt idx="128">
                  <c:v>1187.0</c:v>
                </c:pt>
                <c:pt idx="129">
                  <c:v>1189.0</c:v>
                </c:pt>
                <c:pt idx="130">
                  <c:v>1191.0</c:v>
                </c:pt>
                <c:pt idx="131">
                  <c:v>1193.0</c:v>
                </c:pt>
                <c:pt idx="132">
                  <c:v>1198.0</c:v>
                </c:pt>
                <c:pt idx="133">
                  <c:v>1200.0</c:v>
                </c:pt>
                <c:pt idx="134">
                  <c:v>1201.0</c:v>
                </c:pt>
                <c:pt idx="135">
                  <c:v>1201.0</c:v>
                </c:pt>
                <c:pt idx="136">
                  <c:v>1201.0</c:v>
                </c:pt>
                <c:pt idx="137">
                  <c:v>1201.0</c:v>
                </c:pt>
                <c:pt idx="138">
                  <c:v>1201.0</c:v>
                </c:pt>
                <c:pt idx="139">
                  <c:v>1201.0</c:v>
                </c:pt>
                <c:pt idx="140">
                  <c:v>1201.0</c:v>
                </c:pt>
                <c:pt idx="141">
                  <c:v>1201.0</c:v>
                </c:pt>
                <c:pt idx="142">
                  <c:v>1201.0</c:v>
                </c:pt>
                <c:pt idx="143">
                  <c:v>1201.0</c:v>
                </c:pt>
                <c:pt idx="144">
                  <c:v>1201.0</c:v>
                </c:pt>
                <c:pt idx="145">
                  <c:v>1201.0</c:v>
                </c:pt>
                <c:pt idx="146">
                  <c:v>1201.0</c:v>
                </c:pt>
                <c:pt idx="147">
                  <c:v>1201.0</c:v>
                </c:pt>
                <c:pt idx="148">
                  <c:v>1201.0</c:v>
                </c:pt>
                <c:pt idx="149">
                  <c:v>1201.0</c:v>
                </c:pt>
                <c:pt idx="150">
                  <c:v>1201.0</c:v>
                </c:pt>
                <c:pt idx="151">
                  <c:v>1201.0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Historical!$F$1</c:f>
              <c:strCache>
                <c:ptCount val="1"/>
                <c:pt idx="0">
                  <c:v>2015</c:v>
                </c:pt>
              </c:strCache>
            </c:strRef>
          </c:tx>
          <c:spPr>
            <a:ln w="22225">
              <a:prstDash val="sysDot"/>
            </a:ln>
          </c:spPr>
          <c:marker>
            <c:symbol val="none"/>
          </c:marker>
          <c:cat>
            <c:numRef>
              <c:f>Historical!$A$2:$A$153</c:f>
              <c:numCache>
                <c:formatCode>[$-409]d\-mmm;@</c:formatCode>
                <c:ptCount val="152"/>
                <c:pt idx="0">
                  <c:v>42704.0</c:v>
                </c:pt>
                <c:pt idx="1">
                  <c:v>42705.0</c:v>
                </c:pt>
                <c:pt idx="2">
                  <c:v>42706.0</c:v>
                </c:pt>
                <c:pt idx="3">
                  <c:v>42707.0</c:v>
                </c:pt>
                <c:pt idx="4">
                  <c:v>42708.0</c:v>
                </c:pt>
                <c:pt idx="5">
                  <c:v>42709.0</c:v>
                </c:pt>
                <c:pt idx="6">
                  <c:v>42710.0</c:v>
                </c:pt>
                <c:pt idx="7">
                  <c:v>42711.0</c:v>
                </c:pt>
                <c:pt idx="8">
                  <c:v>42712.0</c:v>
                </c:pt>
                <c:pt idx="9">
                  <c:v>42713.0</c:v>
                </c:pt>
                <c:pt idx="10">
                  <c:v>42714.0</c:v>
                </c:pt>
                <c:pt idx="11">
                  <c:v>42715.0</c:v>
                </c:pt>
                <c:pt idx="12">
                  <c:v>42716.0</c:v>
                </c:pt>
                <c:pt idx="13">
                  <c:v>42717.0</c:v>
                </c:pt>
                <c:pt idx="14">
                  <c:v>42718.0</c:v>
                </c:pt>
                <c:pt idx="15">
                  <c:v>42719.0</c:v>
                </c:pt>
                <c:pt idx="16">
                  <c:v>42720.0</c:v>
                </c:pt>
                <c:pt idx="17">
                  <c:v>42721.0</c:v>
                </c:pt>
                <c:pt idx="18">
                  <c:v>42722.0</c:v>
                </c:pt>
                <c:pt idx="19">
                  <c:v>42723.0</c:v>
                </c:pt>
                <c:pt idx="20">
                  <c:v>42724.0</c:v>
                </c:pt>
                <c:pt idx="21">
                  <c:v>42725.0</c:v>
                </c:pt>
                <c:pt idx="22">
                  <c:v>42726.0</c:v>
                </c:pt>
                <c:pt idx="23">
                  <c:v>42727.0</c:v>
                </c:pt>
                <c:pt idx="24">
                  <c:v>42728.0</c:v>
                </c:pt>
                <c:pt idx="25">
                  <c:v>42729.0</c:v>
                </c:pt>
                <c:pt idx="26">
                  <c:v>42730.0</c:v>
                </c:pt>
                <c:pt idx="27">
                  <c:v>42731.0</c:v>
                </c:pt>
                <c:pt idx="28">
                  <c:v>42732.0</c:v>
                </c:pt>
                <c:pt idx="29">
                  <c:v>42733.0</c:v>
                </c:pt>
                <c:pt idx="30">
                  <c:v>42734.0</c:v>
                </c:pt>
                <c:pt idx="31">
                  <c:v>42735.0</c:v>
                </c:pt>
                <c:pt idx="32">
                  <c:v>42736.0</c:v>
                </c:pt>
                <c:pt idx="33">
                  <c:v>42737.0</c:v>
                </c:pt>
                <c:pt idx="34">
                  <c:v>42738.0</c:v>
                </c:pt>
                <c:pt idx="35">
                  <c:v>42739.0</c:v>
                </c:pt>
                <c:pt idx="36">
                  <c:v>42740.0</c:v>
                </c:pt>
                <c:pt idx="37">
                  <c:v>42741.0</c:v>
                </c:pt>
                <c:pt idx="38">
                  <c:v>42742.0</c:v>
                </c:pt>
                <c:pt idx="39">
                  <c:v>42743.0</c:v>
                </c:pt>
                <c:pt idx="40">
                  <c:v>42744.0</c:v>
                </c:pt>
                <c:pt idx="41">
                  <c:v>42745.0</c:v>
                </c:pt>
                <c:pt idx="42">
                  <c:v>42746.0</c:v>
                </c:pt>
                <c:pt idx="43">
                  <c:v>42747.0</c:v>
                </c:pt>
                <c:pt idx="44">
                  <c:v>42748.0</c:v>
                </c:pt>
                <c:pt idx="45">
                  <c:v>42749.0</c:v>
                </c:pt>
                <c:pt idx="46">
                  <c:v>42750.0</c:v>
                </c:pt>
                <c:pt idx="47">
                  <c:v>42751.0</c:v>
                </c:pt>
                <c:pt idx="48">
                  <c:v>42752.0</c:v>
                </c:pt>
                <c:pt idx="49">
                  <c:v>42753.0</c:v>
                </c:pt>
                <c:pt idx="50">
                  <c:v>42754.0</c:v>
                </c:pt>
                <c:pt idx="51">
                  <c:v>42755.0</c:v>
                </c:pt>
                <c:pt idx="52">
                  <c:v>42756.0</c:v>
                </c:pt>
                <c:pt idx="53">
                  <c:v>42757.0</c:v>
                </c:pt>
                <c:pt idx="54">
                  <c:v>42758.0</c:v>
                </c:pt>
                <c:pt idx="55">
                  <c:v>42759.0</c:v>
                </c:pt>
                <c:pt idx="56">
                  <c:v>42760.0</c:v>
                </c:pt>
                <c:pt idx="57">
                  <c:v>42761.0</c:v>
                </c:pt>
                <c:pt idx="58">
                  <c:v>42762.0</c:v>
                </c:pt>
                <c:pt idx="59">
                  <c:v>42763.0</c:v>
                </c:pt>
                <c:pt idx="60">
                  <c:v>42764.0</c:v>
                </c:pt>
                <c:pt idx="61">
                  <c:v>42765.0</c:v>
                </c:pt>
                <c:pt idx="62">
                  <c:v>42766.0</c:v>
                </c:pt>
                <c:pt idx="63">
                  <c:v>42767.0</c:v>
                </c:pt>
                <c:pt idx="64">
                  <c:v>42768.0</c:v>
                </c:pt>
                <c:pt idx="65">
                  <c:v>42769.0</c:v>
                </c:pt>
                <c:pt idx="66">
                  <c:v>42770.0</c:v>
                </c:pt>
                <c:pt idx="67">
                  <c:v>42771.0</c:v>
                </c:pt>
                <c:pt idx="68">
                  <c:v>42772.0</c:v>
                </c:pt>
                <c:pt idx="69">
                  <c:v>42773.0</c:v>
                </c:pt>
                <c:pt idx="70">
                  <c:v>42774.0</c:v>
                </c:pt>
                <c:pt idx="71">
                  <c:v>42775.0</c:v>
                </c:pt>
                <c:pt idx="72">
                  <c:v>42776.0</c:v>
                </c:pt>
                <c:pt idx="73">
                  <c:v>42777.0</c:v>
                </c:pt>
                <c:pt idx="74">
                  <c:v>42778.0</c:v>
                </c:pt>
                <c:pt idx="75">
                  <c:v>42779.0</c:v>
                </c:pt>
                <c:pt idx="76">
                  <c:v>42780.0</c:v>
                </c:pt>
                <c:pt idx="77">
                  <c:v>42781.0</c:v>
                </c:pt>
                <c:pt idx="78">
                  <c:v>42782.0</c:v>
                </c:pt>
                <c:pt idx="79">
                  <c:v>42783.0</c:v>
                </c:pt>
                <c:pt idx="80">
                  <c:v>42784.0</c:v>
                </c:pt>
                <c:pt idx="81">
                  <c:v>42785.0</c:v>
                </c:pt>
                <c:pt idx="82">
                  <c:v>42786.0</c:v>
                </c:pt>
                <c:pt idx="83">
                  <c:v>42787.0</c:v>
                </c:pt>
                <c:pt idx="84">
                  <c:v>42788.0</c:v>
                </c:pt>
                <c:pt idx="85">
                  <c:v>42789.0</c:v>
                </c:pt>
                <c:pt idx="86">
                  <c:v>42790.0</c:v>
                </c:pt>
                <c:pt idx="87">
                  <c:v>42791.0</c:v>
                </c:pt>
                <c:pt idx="88">
                  <c:v>42792.0</c:v>
                </c:pt>
                <c:pt idx="89">
                  <c:v>42793.0</c:v>
                </c:pt>
                <c:pt idx="90">
                  <c:v>42794.0</c:v>
                </c:pt>
                <c:pt idx="91">
                  <c:v>42795.0</c:v>
                </c:pt>
                <c:pt idx="92">
                  <c:v>42796.0</c:v>
                </c:pt>
                <c:pt idx="93">
                  <c:v>42797.0</c:v>
                </c:pt>
                <c:pt idx="94">
                  <c:v>42798.0</c:v>
                </c:pt>
                <c:pt idx="95">
                  <c:v>42799.0</c:v>
                </c:pt>
                <c:pt idx="96">
                  <c:v>42800.0</c:v>
                </c:pt>
                <c:pt idx="97">
                  <c:v>42801.0</c:v>
                </c:pt>
                <c:pt idx="98">
                  <c:v>42802.0</c:v>
                </c:pt>
                <c:pt idx="99">
                  <c:v>42803.0</c:v>
                </c:pt>
                <c:pt idx="100">
                  <c:v>42804.0</c:v>
                </c:pt>
                <c:pt idx="101">
                  <c:v>42805.0</c:v>
                </c:pt>
                <c:pt idx="102">
                  <c:v>42806.0</c:v>
                </c:pt>
                <c:pt idx="103">
                  <c:v>42807.0</c:v>
                </c:pt>
                <c:pt idx="104">
                  <c:v>42808.0</c:v>
                </c:pt>
                <c:pt idx="105">
                  <c:v>42809.0</c:v>
                </c:pt>
                <c:pt idx="106">
                  <c:v>42810.0</c:v>
                </c:pt>
                <c:pt idx="107">
                  <c:v>42811.0</c:v>
                </c:pt>
                <c:pt idx="108">
                  <c:v>42812.0</c:v>
                </c:pt>
                <c:pt idx="109">
                  <c:v>42813.0</c:v>
                </c:pt>
                <c:pt idx="110">
                  <c:v>42814.0</c:v>
                </c:pt>
                <c:pt idx="111">
                  <c:v>42815.0</c:v>
                </c:pt>
                <c:pt idx="112">
                  <c:v>42816.0</c:v>
                </c:pt>
                <c:pt idx="113">
                  <c:v>42817.0</c:v>
                </c:pt>
                <c:pt idx="114">
                  <c:v>42818.0</c:v>
                </c:pt>
                <c:pt idx="115">
                  <c:v>42819.0</c:v>
                </c:pt>
                <c:pt idx="116">
                  <c:v>42820.0</c:v>
                </c:pt>
                <c:pt idx="117">
                  <c:v>42821.0</c:v>
                </c:pt>
                <c:pt idx="118">
                  <c:v>42822.0</c:v>
                </c:pt>
                <c:pt idx="119">
                  <c:v>42823.0</c:v>
                </c:pt>
                <c:pt idx="120">
                  <c:v>42824.0</c:v>
                </c:pt>
                <c:pt idx="121">
                  <c:v>42825.0</c:v>
                </c:pt>
                <c:pt idx="122">
                  <c:v>42826.0</c:v>
                </c:pt>
                <c:pt idx="123">
                  <c:v>42827.0</c:v>
                </c:pt>
                <c:pt idx="124">
                  <c:v>42828.0</c:v>
                </c:pt>
                <c:pt idx="125">
                  <c:v>42829.0</c:v>
                </c:pt>
                <c:pt idx="126">
                  <c:v>42830.0</c:v>
                </c:pt>
                <c:pt idx="127">
                  <c:v>42831.0</c:v>
                </c:pt>
                <c:pt idx="128">
                  <c:v>42832.0</c:v>
                </c:pt>
                <c:pt idx="129">
                  <c:v>42833.0</c:v>
                </c:pt>
                <c:pt idx="130">
                  <c:v>42834.0</c:v>
                </c:pt>
                <c:pt idx="131">
                  <c:v>42835.0</c:v>
                </c:pt>
                <c:pt idx="132">
                  <c:v>42836.0</c:v>
                </c:pt>
                <c:pt idx="133">
                  <c:v>42837.0</c:v>
                </c:pt>
                <c:pt idx="134">
                  <c:v>42838.0</c:v>
                </c:pt>
                <c:pt idx="135">
                  <c:v>42839.0</c:v>
                </c:pt>
                <c:pt idx="136">
                  <c:v>42840.0</c:v>
                </c:pt>
                <c:pt idx="137">
                  <c:v>42841.0</c:v>
                </c:pt>
                <c:pt idx="138">
                  <c:v>42842.0</c:v>
                </c:pt>
                <c:pt idx="139">
                  <c:v>42843.0</c:v>
                </c:pt>
                <c:pt idx="140">
                  <c:v>42844.0</c:v>
                </c:pt>
                <c:pt idx="141">
                  <c:v>42845.0</c:v>
                </c:pt>
                <c:pt idx="142">
                  <c:v>42846.0</c:v>
                </c:pt>
                <c:pt idx="143">
                  <c:v>42847.0</c:v>
                </c:pt>
                <c:pt idx="144">
                  <c:v>42848.0</c:v>
                </c:pt>
                <c:pt idx="145">
                  <c:v>42849.0</c:v>
                </c:pt>
                <c:pt idx="146">
                  <c:v>42850.0</c:v>
                </c:pt>
                <c:pt idx="147">
                  <c:v>42851.0</c:v>
                </c:pt>
                <c:pt idx="148">
                  <c:v>42852.0</c:v>
                </c:pt>
                <c:pt idx="149">
                  <c:v>42853.0</c:v>
                </c:pt>
                <c:pt idx="150">
                  <c:v>42854.0</c:v>
                </c:pt>
                <c:pt idx="151">
                  <c:v>42855.0</c:v>
                </c:pt>
              </c:numCache>
            </c:numRef>
          </c:cat>
          <c:val>
            <c:numRef>
              <c:f>Historical!$F$2:$F$153</c:f>
              <c:numCache>
                <c:formatCode>General</c:formatCode>
                <c:ptCount val="152"/>
                <c:pt idx="0">
                  <c:v>50.0</c:v>
                </c:pt>
                <c:pt idx="1">
                  <c:v>63.0</c:v>
                </c:pt>
                <c:pt idx="2">
                  <c:v>73.0</c:v>
                </c:pt>
                <c:pt idx="3">
                  <c:v>77.0</c:v>
                </c:pt>
                <c:pt idx="4">
                  <c:v>78.0</c:v>
                </c:pt>
                <c:pt idx="5">
                  <c:v>86.0</c:v>
                </c:pt>
                <c:pt idx="6">
                  <c:v>92.0</c:v>
                </c:pt>
                <c:pt idx="7">
                  <c:v>98.0</c:v>
                </c:pt>
                <c:pt idx="8">
                  <c:v>101.0</c:v>
                </c:pt>
                <c:pt idx="9">
                  <c:v>108.0</c:v>
                </c:pt>
                <c:pt idx="10">
                  <c:v>114.0</c:v>
                </c:pt>
                <c:pt idx="11">
                  <c:v>120.0</c:v>
                </c:pt>
                <c:pt idx="12">
                  <c:v>123.0</c:v>
                </c:pt>
                <c:pt idx="13">
                  <c:v>126.0</c:v>
                </c:pt>
                <c:pt idx="14">
                  <c:v>142.0</c:v>
                </c:pt>
                <c:pt idx="15">
                  <c:v>150.0</c:v>
                </c:pt>
                <c:pt idx="16">
                  <c:v>163.0</c:v>
                </c:pt>
                <c:pt idx="17">
                  <c:v>166.0</c:v>
                </c:pt>
                <c:pt idx="18">
                  <c:v>171.0</c:v>
                </c:pt>
                <c:pt idx="19">
                  <c:v>174.0</c:v>
                </c:pt>
                <c:pt idx="20">
                  <c:v>180.0</c:v>
                </c:pt>
                <c:pt idx="21">
                  <c:v>191.0</c:v>
                </c:pt>
                <c:pt idx="22">
                  <c:v>197.0</c:v>
                </c:pt>
                <c:pt idx="23">
                  <c:v>201.0</c:v>
                </c:pt>
                <c:pt idx="24">
                  <c:v>203.0</c:v>
                </c:pt>
                <c:pt idx="25">
                  <c:v>226.0</c:v>
                </c:pt>
                <c:pt idx="26">
                  <c:v>245.0</c:v>
                </c:pt>
                <c:pt idx="27">
                  <c:v>274.0</c:v>
                </c:pt>
                <c:pt idx="28">
                  <c:v>306.0</c:v>
                </c:pt>
                <c:pt idx="29">
                  <c:v>360.0</c:v>
                </c:pt>
                <c:pt idx="30">
                  <c:v>427.0</c:v>
                </c:pt>
                <c:pt idx="31">
                  <c:v>431.0</c:v>
                </c:pt>
                <c:pt idx="32">
                  <c:v>434.0</c:v>
                </c:pt>
                <c:pt idx="33">
                  <c:v>439.0</c:v>
                </c:pt>
                <c:pt idx="34">
                  <c:v>449.0</c:v>
                </c:pt>
                <c:pt idx="35">
                  <c:v>451.0</c:v>
                </c:pt>
                <c:pt idx="36">
                  <c:v>495.0</c:v>
                </c:pt>
                <c:pt idx="37">
                  <c:v>497.0</c:v>
                </c:pt>
                <c:pt idx="38">
                  <c:v>499.0</c:v>
                </c:pt>
                <c:pt idx="39">
                  <c:v>500.0</c:v>
                </c:pt>
                <c:pt idx="40">
                  <c:v>512.0</c:v>
                </c:pt>
                <c:pt idx="41">
                  <c:v>514.0</c:v>
                </c:pt>
                <c:pt idx="42">
                  <c:v>523.0</c:v>
                </c:pt>
                <c:pt idx="43">
                  <c:v>529.0</c:v>
                </c:pt>
                <c:pt idx="44">
                  <c:v>532.0</c:v>
                </c:pt>
                <c:pt idx="45">
                  <c:v>538.0</c:v>
                </c:pt>
                <c:pt idx="46">
                  <c:v>562.0</c:v>
                </c:pt>
                <c:pt idx="47">
                  <c:v>567.0</c:v>
                </c:pt>
                <c:pt idx="48">
                  <c:v>576.0</c:v>
                </c:pt>
                <c:pt idx="49">
                  <c:v>581.0</c:v>
                </c:pt>
                <c:pt idx="50">
                  <c:v>592.0</c:v>
                </c:pt>
                <c:pt idx="51">
                  <c:v>606.0</c:v>
                </c:pt>
                <c:pt idx="52">
                  <c:v>636.0</c:v>
                </c:pt>
                <c:pt idx="53">
                  <c:v>658.0</c:v>
                </c:pt>
                <c:pt idx="54">
                  <c:v>672.0</c:v>
                </c:pt>
                <c:pt idx="55">
                  <c:v>679.0</c:v>
                </c:pt>
                <c:pt idx="56">
                  <c:v>708.0</c:v>
                </c:pt>
                <c:pt idx="57">
                  <c:v>730.0</c:v>
                </c:pt>
                <c:pt idx="58">
                  <c:v>742.0</c:v>
                </c:pt>
                <c:pt idx="59">
                  <c:v>764.0</c:v>
                </c:pt>
                <c:pt idx="60">
                  <c:v>801.0</c:v>
                </c:pt>
                <c:pt idx="61">
                  <c:v>830.0</c:v>
                </c:pt>
                <c:pt idx="62">
                  <c:v>844.0</c:v>
                </c:pt>
                <c:pt idx="63">
                  <c:v>859.0</c:v>
                </c:pt>
                <c:pt idx="64">
                  <c:v>870.0</c:v>
                </c:pt>
                <c:pt idx="65">
                  <c:v>877.0</c:v>
                </c:pt>
                <c:pt idx="66">
                  <c:v>882.0</c:v>
                </c:pt>
                <c:pt idx="67">
                  <c:v>897.0</c:v>
                </c:pt>
                <c:pt idx="68">
                  <c:v>902.0</c:v>
                </c:pt>
                <c:pt idx="69">
                  <c:v>911.0</c:v>
                </c:pt>
                <c:pt idx="70">
                  <c:v>914.0</c:v>
                </c:pt>
                <c:pt idx="71">
                  <c:v>922.0</c:v>
                </c:pt>
                <c:pt idx="72">
                  <c:v>925.0</c:v>
                </c:pt>
                <c:pt idx="73">
                  <c:v>926.0</c:v>
                </c:pt>
                <c:pt idx="74">
                  <c:v>932.0</c:v>
                </c:pt>
                <c:pt idx="75">
                  <c:v>936.0</c:v>
                </c:pt>
                <c:pt idx="76">
                  <c:v>936.0</c:v>
                </c:pt>
                <c:pt idx="77">
                  <c:v>939.0</c:v>
                </c:pt>
                <c:pt idx="78">
                  <c:v>948.0</c:v>
                </c:pt>
                <c:pt idx="79">
                  <c:v>951.0</c:v>
                </c:pt>
                <c:pt idx="80">
                  <c:v>952.0</c:v>
                </c:pt>
                <c:pt idx="81">
                  <c:v>964.0</c:v>
                </c:pt>
                <c:pt idx="82">
                  <c:v>969.0</c:v>
                </c:pt>
                <c:pt idx="83">
                  <c:v>984.0</c:v>
                </c:pt>
                <c:pt idx="84">
                  <c:v>997.0</c:v>
                </c:pt>
                <c:pt idx="85">
                  <c:v>1003.0</c:v>
                </c:pt>
                <c:pt idx="86">
                  <c:v>1014.0</c:v>
                </c:pt>
                <c:pt idx="87">
                  <c:v>1021.0</c:v>
                </c:pt>
                <c:pt idx="88">
                  <c:v>1029.0</c:v>
                </c:pt>
                <c:pt idx="89">
                  <c:v>1034.0</c:v>
                </c:pt>
                <c:pt idx="90">
                  <c:v>1034.0</c:v>
                </c:pt>
                <c:pt idx="91">
                  <c:v>1034.0</c:v>
                </c:pt>
                <c:pt idx="92">
                  <c:v>1034.0</c:v>
                </c:pt>
                <c:pt idx="93">
                  <c:v>1038.0</c:v>
                </c:pt>
                <c:pt idx="94">
                  <c:v>1038.0</c:v>
                </c:pt>
                <c:pt idx="95">
                  <c:v>1038.0</c:v>
                </c:pt>
                <c:pt idx="96">
                  <c:v>1038.0</c:v>
                </c:pt>
                <c:pt idx="97">
                  <c:v>1038.0</c:v>
                </c:pt>
                <c:pt idx="98">
                  <c:v>1038.0</c:v>
                </c:pt>
                <c:pt idx="99">
                  <c:v>1038.0</c:v>
                </c:pt>
                <c:pt idx="100">
                  <c:v>1038.0</c:v>
                </c:pt>
                <c:pt idx="101">
                  <c:v>1038.0</c:v>
                </c:pt>
                <c:pt idx="102">
                  <c:v>1038.0</c:v>
                </c:pt>
                <c:pt idx="103">
                  <c:v>1038.0</c:v>
                </c:pt>
                <c:pt idx="104">
                  <c:v>1038.0</c:v>
                </c:pt>
                <c:pt idx="105">
                  <c:v>1038.0</c:v>
                </c:pt>
                <c:pt idx="106">
                  <c:v>1038.0</c:v>
                </c:pt>
                <c:pt idx="107">
                  <c:v>1038.0</c:v>
                </c:pt>
                <c:pt idx="108">
                  <c:v>1038.0</c:v>
                </c:pt>
                <c:pt idx="109">
                  <c:v>1038.0</c:v>
                </c:pt>
                <c:pt idx="110">
                  <c:v>1038.0</c:v>
                </c:pt>
                <c:pt idx="111">
                  <c:v>1038.0</c:v>
                </c:pt>
                <c:pt idx="112">
                  <c:v>1038.0</c:v>
                </c:pt>
                <c:pt idx="113">
                  <c:v>1038.0</c:v>
                </c:pt>
                <c:pt idx="114">
                  <c:v>1038.0</c:v>
                </c:pt>
                <c:pt idx="115">
                  <c:v>1038.0</c:v>
                </c:pt>
                <c:pt idx="116">
                  <c:v>1038.0</c:v>
                </c:pt>
                <c:pt idx="117">
                  <c:v>1038.0</c:v>
                </c:pt>
                <c:pt idx="118">
                  <c:v>1038.0</c:v>
                </c:pt>
                <c:pt idx="119">
                  <c:v>1038.0</c:v>
                </c:pt>
                <c:pt idx="120">
                  <c:v>1038.0</c:v>
                </c:pt>
                <c:pt idx="121">
                  <c:v>1038.0</c:v>
                </c:pt>
                <c:pt idx="122">
                  <c:v>1038.0</c:v>
                </c:pt>
                <c:pt idx="123">
                  <c:v>1038.0</c:v>
                </c:pt>
                <c:pt idx="124">
                  <c:v>1038.0</c:v>
                </c:pt>
                <c:pt idx="125">
                  <c:v>1038.0</c:v>
                </c:pt>
                <c:pt idx="126">
                  <c:v>1038.0</c:v>
                </c:pt>
                <c:pt idx="127">
                  <c:v>1038.0</c:v>
                </c:pt>
                <c:pt idx="128">
                  <c:v>1038.0</c:v>
                </c:pt>
                <c:pt idx="129">
                  <c:v>1038.0</c:v>
                </c:pt>
                <c:pt idx="130">
                  <c:v>1038.0</c:v>
                </c:pt>
                <c:pt idx="131">
                  <c:v>1038.0</c:v>
                </c:pt>
                <c:pt idx="132">
                  <c:v>1038.0</c:v>
                </c:pt>
                <c:pt idx="133">
                  <c:v>1038.0</c:v>
                </c:pt>
                <c:pt idx="134">
                  <c:v>1038.0</c:v>
                </c:pt>
                <c:pt idx="135">
                  <c:v>1038.0</c:v>
                </c:pt>
                <c:pt idx="136">
                  <c:v>1038.0</c:v>
                </c:pt>
                <c:pt idx="137">
                  <c:v>1038.0</c:v>
                </c:pt>
                <c:pt idx="138">
                  <c:v>1038.0</c:v>
                </c:pt>
                <c:pt idx="139">
                  <c:v>1038.0</c:v>
                </c:pt>
                <c:pt idx="140">
                  <c:v>1038.0</c:v>
                </c:pt>
                <c:pt idx="141">
                  <c:v>1038.0</c:v>
                </c:pt>
                <c:pt idx="142">
                  <c:v>1038.0</c:v>
                </c:pt>
                <c:pt idx="143">
                  <c:v>1038.0</c:v>
                </c:pt>
                <c:pt idx="144">
                  <c:v>1038.0</c:v>
                </c:pt>
                <c:pt idx="145">
                  <c:v>1038.0</c:v>
                </c:pt>
                <c:pt idx="146">
                  <c:v>1038.0</c:v>
                </c:pt>
                <c:pt idx="147">
                  <c:v>1038.0</c:v>
                </c:pt>
                <c:pt idx="148">
                  <c:v>1038.0</c:v>
                </c:pt>
                <c:pt idx="149">
                  <c:v>1038.0</c:v>
                </c:pt>
                <c:pt idx="150">
                  <c:v>1038.0</c:v>
                </c:pt>
                <c:pt idx="151">
                  <c:v>1038.0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Historical!$G$1</c:f>
              <c:strCache>
                <c:ptCount val="1"/>
                <c:pt idx="0">
                  <c:v>2014</c:v>
                </c:pt>
              </c:strCache>
            </c:strRef>
          </c:tx>
          <c:spPr>
            <a:ln w="19050">
              <a:prstDash val="sysDot"/>
            </a:ln>
          </c:spPr>
          <c:marker>
            <c:symbol val="none"/>
          </c:marker>
          <c:cat>
            <c:numRef>
              <c:f>Historical!$A$2:$A$153</c:f>
              <c:numCache>
                <c:formatCode>[$-409]d\-mmm;@</c:formatCode>
                <c:ptCount val="152"/>
                <c:pt idx="0">
                  <c:v>42704.0</c:v>
                </c:pt>
                <c:pt idx="1">
                  <c:v>42705.0</c:v>
                </c:pt>
                <c:pt idx="2">
                  <c:v>42706.0</c:v>
                </c:pt>
                <c:pt idx="3">
                  <c:v>42707.0</c:v>
                </c:pt>
                <c:pt idx="4">
                  <c:v>42708.0</c:v>
                </c:pt>
                <c:pt idx="5">
                  <c:v>42709.0</c:v>
                </c:pt>
                <c:pt idx="6">
                  <c:v>42710.0</c:v>
                </c:pt>
                <c:pt idx="7">
                  <c:v>42711.0</c:v>
                </c:pt>
                <c:pt idx="8">
                  <c:v>42712.0</c:v>
                </c:pt>
                <c:pt idx="9">
                  <c:v>42713.0</c:v>
                </c:pt>
                <c:pt idx="10">
                  <c:v>42714.0</c:v>
                </c:pt>
                <c:pt idx="11">
                  <c:v>42715.0</c:v>
                </c:pt>
                <c:pt idx="12">
                  <c:v>42716.0</c:v>
                </c:pt>
                <c:pt idx="13">
                  <c:v>42717.0</c:v>
                </c:pt>
                <c:pt idx="14">
                  <c:v>42718.0</c:v>
                </c:pt>
                <c:pt idx="15">
                  <c:v>42719.0</c:v>
                </c:pt>
                <c:pt idx="16">
                  <c:v>42720.0</c:v>
                </c:pt>
                <c:pt idx="17">
                  <c:v>42721.0</c:v>
                </c:pt>
                <c:pt idx="18">
                  <c:v>42722.0</c:v>
                </c:pt>
                <c:pt idx="19">
                  <c:v>42723.0</c:v>
                </c:pt>
                <c:pt idx="20">
                  <c:v>42724.0</c:v>
                </c:pt>
                <c:pt idx="21">
                  <c:v>42725.0</c:v>
                </c:pt>
                <c:pt idx="22">
                  <c:v>42726.0</c:v>
                </c:pt>
                <c:pt idx="23">
                  <c:v>42727.0</c:v>
                </c:pt>
                <c:pt idx="24">
                  <c:v>42728.0</c:v>
                </c:pt>
                <c:pt idx="25">
                  <c:v>42729.0</c:v>
                </c:pt>
                <c:pt idx="26">
                  <c:v>42730.0</c:v>
                </c:pt>
                <c:pt idx="27">
                  <c:v>42731.0</c:v>
                </c:pt>
                <c:pt idx="28">
                  <c:v>42732.0</c:v>
                </c:pt>
                <c:pt idx="29">
                  <c:v>42733.0</c:v>
                </c:pt>
                <c:pt idx="30">
                  <c:v>42734.0</c:v>
                </c:pt>
                <c:pt idx="31">
                  <c:v>42735.0</c:v>
                </c:pt>
                <c:pt idx="32">
                  <c:v>42736.0</c:v>
                </c:pt>
                <c:pt idx="33">
                  <c:v>42737.0</c:v>
                </c:pt>
                <c:pt idx="34">
                  <c:v>42738.0</c:v>
                </c:pt>
                <c:pt idx="35">
                  <c:v>42739.0</c:v>
                </c:pt>
                <c:pt idx="36">
                  <c:v>42740.0</c:v>
                </c:pt>
                <c:pt idx="37">
                  <c:v>42741.0</c:v>
                </c:pt>
                <c:pt idx="38">
                  <c:v>42742.0</c:v>
                </c:pt>
                <c:pt idx="39">
                  <c:v>42743.0</c:v>
                </c:pt>
                <c:pt idx="40">
                  <c:v>42744.0</c:v>
                </c:pt>
                <c:pt idx="41">
                  <c:v>42745.0</c:v>
                </c:pt>
                <c:pt idx="42">
                  <c:v>42746.0</c:v>
                </c:pt>
                <c:pt idx="43">
                  <c:v>42747.0</c:v>
                </c:pt>
                <c:pt idx="44">
                  <c:v>42748.0</c:v>
                </c:pt>
                <c:pt idx="45">
                  <c:v>42749.0</c:v>
                </c:pt>
                <c:pt idx="46">
                  <c:v>42750.0</c:v>
                </c:pt>
                <c:pt idx="47">
                  <c:v>42751.0</c:v>
                </c:pt>
                <c:pt idx="48">
                  <c:v>42752.0</c:v>
                </c:pt>
                <c:pt idx="49">
                  <c:v>42753.0</c:v>
                </c:pt>
                <c:pt idx="50">
                  <c:v>42754.0</c:v>
                </c:pt>
                <c:pt idx="51">
                  <c:v>42755.0</c:v>
                </c:pt>
                <c:pt idx="52">
                  <c:v>42756.0</c:v>
                </c:pt>
                <c:pt idx="53">
                  <c:v>42757.0</c:v>
                </c:pt>
                <c:pt idx="54">
                  <c:v>42758.0</c:v>
                </c:pt>
                <c:pt idx="55">
                  <c:v>42759.0</c:v>
                </c:pt>
                <c:pt idx="56">
                  <c:v>42760.0</c:v>
                </c:pt>
                <c:pt idx="57">
                  <c:v>42761.0</c:v>
                </c:pt>
                <c:pt idx="58">
                  <c:v>42762.0</c:v>
                </c:pt>
                <c:pt idx="59">
                  <c:v>42763.0</c:v>
                </c:pt>
                <c:pt idx="60">
                  <c:v>42764.0</c:v>
                </c:pt>
                <c:pt idx="61">
                  <c:v>42765.0</c:v>
                </c:pt>
                <c:pt idx="62">
                  <c:v>42766.0</c:v>
                </c:pt>
                <c:pt idx="63">
                  <c:v>42767.0</c:v>
                </c:pt>
                <c:pt idx="64">
                  <c:v>42768.0</c:v>
                </c:pt>
                <c:pt idx="65">
                  <c:v>42769.0</c:v>
                </c:pt>
                <c:pt idx="66">
                  <c:v>42770.0</c:v>
                </c:pt>
                <c:pt idx="67">
                  <c:v>42771.0</c:v>
                </c:pt>
                <c:pt idx="68">
                  <c:v>42772.0</c:v>
                </c:pt>
                <c:pt idx="69">
                  <c:v>42773.0</c:v>
                </c:pt>
                <c:pt idx="70">
                  <c:v>42774.0</c:v>
                </c:pt>
                <c:pt idx="71">
                  <c:v>42775.0</c:v>
                </c:pt>
                <c:pt idx="72">
                  <c:v>42776.0</c:v>
                </c:pt>
                <c:pt idx="73">
                  <c:v>42777.0</c:v>
                </c:pt>
                <c:pt idx="74">
                  <c:v>42778.0</c:v>
                </c:pt>
                <c:pt idx="75">
                  <c:v>42779.0</c:v>
                </c:pt>
                <c:pt idx="76">
                  <c:v>42780.0</c:v>
                </c:pt>
                <c:pt idx="77">
                  <c:v>42781.0</c:v>
                </c:pt>
                <c:pt idx="78">
                  <c:v>42782.0</c:v>
                </c:pt>
                <c:pt idx="79">
                  <c:v>42783.0</c:v>
                </c:pt>
                <c:pt idx="80">
                  <c:v>42784.0</c:v>
                </c:pt>
                <c:pt idx="81">
                  <c:v>42785.0</c:v>
                </c:pt>
                <c:pt idx="82">
                  <c:v>42786.0</c:v>
                </c:pt>
                <c:pt idx="83">
                  <c:v>42787.0</c:v>
                </c:pt>
                <c:pt idx="84">
                  <c:v>42788.0</c:v>
                </c:pt>
                <c:pt idx="85">
                  <c:v>42789.0</c:v>
                </c:pt>
                <c:pt idx="86">
                  <c:v>42790.0</c:v>
                </c:pt>
                <c:pt idx="87">
                  <c:v>42791.0</c:v>
                </c:pt>
                <c:pt idx="88">
                  <c:v>42792.0</c:v>
                </c:pt>
                <c:pt idx="89">
                  <c:v>42793.0</c:v>
                </c:pt>
                <c:pt idx="90">
                  <c:v>42794.0</c:v>
                </c:pt>
                <c:pt idx="91">
                  <c:v>42795.0</c:v>
                </c:pt>
                <c:pt idx="92">
                  <c:v>42796.0</c:v>
                </c:pt>
                <c:pt idx="93">
                  <c:v>42797.0</c:v>
                </c:pt>
                <c:pt idx="94">
                  <c:v>42798.0</c:v>
                </c:pt>
                <c:pt idx="95">
                  <c:v>42799.0</c:v>
                </c:pt>
                <c:pt idx="96">
                  <c:v>42800.0</c:v>
                </c:pt>
                <c:pt idx="97">
                  <c:v>42801.0</c:v>
                </c:pt>
                <c:pt idx="98">
                  <c:v>42802.0</c:v>
                </c:pt>
                <c:pt idx="99">
                  <c:v>42803.0</c:v>
                </c:pt>
                <c:pt idx="100">
                  <c:v>42804.0</c:v>
                </c:pt>
                <c:pt idx="101">
                  <c:v>42805.0</c:v>
                </c:pt>
                <c:pt idx="102">
                  <c:v>42806.0</c:v>
                </c:pt>
                <c:pt idx="103">
                  <c:v>42807.0</c:v>
                </c:pt>
                <c:pt idx="104">
                  <c:v>42808.0</c:v>
                </c:pt>
                <c:pt idx="105">
                  <c:v>42809.0</c:v>
                </c:pt>
                <c:pt idx="106">
                  <c:v>42810.0</c:v>
                </c:pt>
                <c:pt idx="107">
                  <c:v>42811.0</c:v>
                </c:pt>
                <c:pt idx="108">
                  <c:v>42812.0</c:v>
                </c:pt>
                <c:pt idx="109">
                  <c:v>42813.0</c:v>
                </c:pt>
                <c:pt idx="110">
                  <c:v>42814.0</c:v>
                </c:pt>
                <c:pt idx="111">
                  <c:v>42815.0</c:v>
                </c:pt>
                <c:pt idx="112">
                  <c:v>42816.0</c:v>
                </c:pt>
                <c:pt idx="113">
                  <c:v>42817.0</c:v>
                </c:pt>
                <c:pt idx="114">
                  <c:v>42818.0</c:v>
                </c:pt>
                <c:pt idx="115">
                  <c:v>42819.0</c:v>
                </c:pt>
                <c:pt idx="116">
                  <c:v>42820.0</c:v>
                </c:pt>
                <c:pt idx="117">
                  <c:v>42821.0</c:v>
                </c:pt>
                <c:pt idx="118">
                  <c:v>42822.0</c:v>
                </c:pt>
                <c:pt idx="119">
                  <c:v>42823.0</c:v>
                </c:pt>
                <c:pt idx="120">
                  <c:v>42824.0</c:v>
                </c:pt>
                <c:pt idx="121">
                  <c:v>42825.0</c:v>
                </c:pt>
                <c:pt idx="122">
                  <c:v>42826.0</c:v>
                </c:pt>
                <c:pt idx="123">
                  <c:v>42827.0</c:v>
                </c:pt>
                <c:pt idx="124">
                  <c:v>42828.0</c:v>
                </c:pt>
                <c:pt idx="125">
                  <c:v>42829.0</c:v>
                </c:pt>
                <c:pt idx="126">
                  <c:v>42830.0</c:v>
                </c:pt>
                <c:pt idx="127">
                  <c:v>42831.0</c:v>
                </c:pt>
                <c:pt idx="128">
                  <c:v>42832.0</c:v>
                </c:pt>
                <c:pt idx="129">
                  <c:v>42833.0</c:v>
                </c:pt>
                <c:pt idx="130">
                  <c:v>42834.0</c:v>
                </c:pt>
                <c:pt idx="131">
                  <c:v>42835.0</c:v>
                </c:pt>
                <c:pt idx="132">
                  <c:v>42836.0</c:v>
                </c:pt>
                <c:pt idx="133">
                  <c:v>42837.0</c:v>
                </c:pt>
                <c:pt idx="134">
                  <c:v>42838.0</c:v>
                </c:pt>
                <c:pt idx="135">
                  <c:v>42839.0</c:v>
                </c:pt>
                <c:pt idx="136">
                  <c:v>42840.0</c:v>
                </c:pt>
                <c:pt idx="137">
                  <c:v>42841.0</c:v>
                </c:pt>
                <c:pt idx="138">
                  <c:v>42842.0</c:v>
                </c:pt>
                <c:pt idx="139">
                  <c:v>42843.0</c:v>
                </c:pt>
                <c:pt idx="140">
                  <c:v>42844.0</c:v>
                </c:pt>
                <c:pt idx="141">
                  <c:v>42845.0</c:v>
                </c:pt>
                <c:pt idx="142">
                  <c:v>42846.0</c:v>
                </c:pt>
                <c:pt idx="143">
                  <c:v>42847.0</c:v>
                </c:pt>
                <c:pt idx="144">
                  <c:v>42848.0</c:v>
                </c:pt>
                <c:pt idx="145">
                  <c:v>42849.0</c:v>
                </c:pt>
                <c:pt idx="146">
                  <c:v>42850.0</c:v>
                </c:pt>
                <c:pt idx="147">
                  <c:v>42851.0</c:v>
                </c:pt>
                <c:pt idx="148">
                  <c:v>42852.0</c:v>
                </c:pt>
                <c:pt idx="149">
                  <c:v>42853.0</c:v>
                </c:pt>
                <c:pt idx="150">
                  <c:v>42854.0</c:v>
                </c:pt>
                <c:pt idx="151">
                  <c:v>42855.0</c:v>
                </c:pt>
              </c:numCache>
            </c:numRef>
          </c:cat>
          <c:val>
            <c:numRef>
              <c:f>Historical!$G$2:$G$153</c:f>
              <c:numCache>
                <c:formatCode>General</c:formatCode>
                <c:ptCount val="152"/>
                <c:pt idx="0">
                  <c:v>21.0</c:v>
                </c:pt>
                <c:pt idx="1">
                  <c:v>35.0</c:v>
                </c:pt>
                <c:pt idx="2">
                  <c:v>39.0</c:v>
                </c:pt>
                <c:pt idx="3">
                  <c:v>44.0</c:v>
                </c:pt>
                <c:pt idx="4">
                  <c:v>45.0</c:v>
                </c:pt>
                <c:pt idx="5">
                  <c:v>46.0</c:v>
                </c:pt>
                <c:pt idx="6">
                  <c:v>48.0</c:v>
                </c:pt>
                <c:pt idx="7">
                  <c:v>53.0</c:v>
                </c:pt>
                <c:pt idx="8">
                  <c:v>59.0</c:v>
                </c:pt>
                <c:pt idx="9">
                  <c:v>62.0</c:v>
                </c:pt>
                <c:pt idx="10">
                  <c:v>64.0</c:v>
                </c:pt>
                <c:pt idx="11">
                  <c:v>66.0</c:v>
                </c:pt>
                <c:pt idx="12">
                  <c:v>70.0</c:v>
                </c:pt>
                <c:pt idx="13">
                  <c:v>70.0</c:v>
                </c:pt>
                <c:pt idx="14">
                  <c:v>71.0</c:v>
                </c:pt>
                <c:pt idx="15">
                  <c:v>71.0</c:v>
                </c:pt>
                <c:pt idx="16">
                  <c:v>74.0</c:v>
                </c:pt>
                <c:pt idx="17">
                  <c:v>74.0</c:v>
                </c:pt>
                <c:pt idx="18">
                  <c:v>74.0</c:v>
                </c:pt>
                <c:pt idx="19">
                  <c:v>74.0</c:v>
                </c:pt>
                <c:pt idx="20">
                  <c:v>74.0</c:v>
                </c:pt>
                <c:pt idx="21">
                  <c:v>74.0</c:v>
                </c:pt>
                <c:pt idx="22">
                  <c:v>74.0</c:v>
                </c:pt>
                <c:pt idx="23">
                  <c:v>84.0</c:v>
                </c:pt>
                <c:pt idx="24">
                  <c:v>84.0</c:v>
                </c:pt>
                <c:pt idx="25">
                  <c:v>84.0</c:v>
                </c:pt>
                <c:pt idx="26">
                  <c:v>88.0</c:v>
                </c:pt>
                <c:pt idx="27">
                  <c:v>90.0</c:v>
                </c:pt>
                <c:pt idx="28">
                  <c:v>91.0</c:v>
                </c:pt>
                <c:pt idx="29">
                  <c:v>95.0</c:v>
                </c:pt>
                <c:pt idx="30">
                  <c:v>95.0</c:v>
                </c:pt>
                <c:pt idx="31">
                  <c:v>97.0</c:v>
                </c:pt>
                <c:pt idx="32">
                  <c:v>100.0</c:v>
                </c:pt>
                <c:pt idx="33">
                  <c:v>102.0</c:v>
                </c:pt>
                <c:pt idx="34">
                  <c:v>104.0</c:v>
                </c:pt>
                <c:pt idx="35">
                  <c:v>109.0</c:v>
                </c:pt>
                <c:pt idx="36">
                  <c:v>112.0</c:v>
                </c:pt>
                <c:pt idx="37">
                  <c:v>115.0</c:v>
                </c:pt>
                <c:pt idx="38">
                  <c:v>132.0</c:v>
                </c:pt>
                <c:pt idx="39">
                  <c:v>145.0</c:v>
                </c:pt>
                <c:pt idx="40">
                  <c:v>153.0</c:v>
                </c:pt>
                <c:pt idx="41">
                  <c:v>156.0</c:v>
                </c:pt>
                <c:pt idx="42">
                  <c:v>160.0</c:v>
                </c:pt>
                <c:pt idx="43">
                  <c:v>170.0</c:v>
                </c:pt>
                <c:pt idx="44">
                  <c:v>178.0</c:v>
                </c:pt>
                <c:pt idx="45">
                  <c:v>190.0</c:v>
                </c:pt>
                <c:pt idx="46">
                  <c:v>207.0</c:v>
                </c:pt>
                <c:pt idx="47">
                  <c:v>211.0</c:v>
                </c:pt>
                <c:pt idx="48">
                  <c:v>217.0</c:v>
                </c:pt>
                <c:pt idx="49">
                  <c:v>222.0</c:v>
                </c:pt>
                <c:pt idx="50">
                  <c:v>226.0</c:v>
                </c:pt>
                <c:pt idx="51">
                  <c:v>243.0</c:v>
                </c:pt>
                <c:pt idx="52">
                  <c:v>245.0</c:v>
                </c:pt>
                <c:pt idx="53">
                  <c:v>255.0</c:v>
                </c:pt>
                <c:pt idx="54">
                  <c:v>257.0</c:v>
                </c:pt>
                <c:pt idx="55">
                  <c:v>265.0</c:v>
                </c:pt>
                <c:pt idx="56">
                  <c:v>266.0</c:v>
                </c:pt>
                <c:pt idx="57">
                  <c:v>280.0</c:v>
                </c:pt>
                <c:pt idx="58">
                  <c:v>282.0</c:v>
                </c:pt>
                <c:pt idx="59">
                  <c:v>289.0</c:v>
                </c:pt>
                <c:pt idx="60">
                  <c:v>291.0</c:v>
                </c:pt>
                <c:pt idx="61">
                  <c:v>302.0</c:v>
                </c:pt>
                <c:pt idx="62">
                  <c:v>305.0</c:v>
                </c:pt>
                <c:pt idx="63">
                  <c:v>306.0</c:v>
                </c:pt>
                <c:pt idx="64">
                  <c:v>307.0</c:v>
                </c:pt>
                <c:pt idx="65">
                  <c:v>326.0</c:v>
                </c:pt>
                <c:pt idx="66">
                  <c:v>329.0</c:v>
                </c:pt>
                <c:pt idx="67">
                  <c:v>331.0</c:v>
                </c:pt>
                <c:pt idx="68">
                  <c:v>333.0</c:v>
                </c:pt>
                <c:pt idx="69">
                  <c:v>341.0</c:v>
                </c:pt>
                <c:pt idx="70">
                  <c:v>349.0</c:v>
                </c:pt>
                <c:pt idx="71">
                  <c:v>355.0</c:v>
                </c:pt>
                <c:pt idx="72">
                  <c:v>361.0</c:v>
                </c:pt>
                <c:pt idx="73">
                  <c:v>365.0</c:v>
                </c:pt>
                <c:pt idx="74">
                  <c:v>371.0</c:v>
                </c:pt>
                <c:pt idx="75">
                  <c:v>380.0</c:v>
                </c:pt>
                <c:pt idx="76">
                  <c:v>381.0</c:v>
                </c:pt>
                <c:pt idx="77">
                  <c:v>383.0</c:v>
                </c:pt>
                <c:pt idx="78">
                  <c:v>392.0</c:v>
                </c:pt>
                <c:pt idx="79">
                  <c:v>397.0</c:v>
                </c:pt>
                <c:pt idx="80">
                  <c:v>404.0</c:v>
                </c:pt>
                <c:pt idx="81">
                  <c:v>432.0</c:v>
                </c:pt>
                <c:pt idx="82">
                  <c:v>437.0</c:v>
                </c:pt>
                <c:pt idx="83">
                  <c:v>441.0</c:v>
                </c:pt>
                <c:pt idx="84">
                  <c:v>454.0</c:v>
                </c:pt>
                <c:pt idx="85">
                  <c:v>462.0</c:v>
                </c:pt>
                <c:pt idx="86">
                  <c:v>470.0</c:v>
                </c:pt>
                <c:pt idx="87">
                  <c:v>485.0</c:v>
                </c:pt>
                <c:pt idx="88">
                  <c:v>504.0</c:v>
                </c:pt>
                <c:pt idx="89">
                  <c:v>541.0</c:v>
                </c:pt>
                <c:pt idx="90">
                  <c:v>548.0</c:v>
                </c:pt>
                <c:pt idx="91">
                  <c:v>559.0</c:v>
                </c:pt>
                <c:pt idx="92">
                  <c:v>567.0</c:v>
                </c:pt>
                <c:pt idx="93">
                  <c:v>580.0</c:v>
                </c:pt>
                <c:pt idx="94">
                  <c:v>580.0</c:v>
                </c:pt>
                <c:pt idx="95">
                  <c:v>583.0</c:v>
                </c:pt>
                <c:pt idx="96">
                  <c:v>585.0</c:v>
                </c:pt>
                <c:pt idx="97">
                  <c:v>587.0</c:v>
                </c:pt>
                <c:pt idx="98">
                  <c:v>589.0</c:v>
                </c:pt>
                <c:pt idx="99">
                  <c:v>603.0</c:v>
                </c:pt>
                <c:pt idx="100">
                  <c:v>607.0</c:v>
                </c:pt>
                <c:pt idx="101">
                  <c:v>615.0</c:v>
                </c:pt>
                <c:pt idx="102">
                  <c:v>622.0</c:v>
                </c:pt>
                <c:pt idx="103">
                  <c:v>626.0</c:v>
                </c:pt>
                <c:pt idx="104">
                  <c:v>628.0</c:v>
                </c:pt>
                <c:pt idx="105">
                  <c:v>635.0</c:v>
                </c:pt>
                <c:pt idx="106">
                  <c:v>640.0</c:v>
                </c:pt>
                <c:pt idx="107">
                  <c:v>652.0</c:v>
                </c:pt>
                <c:pt idx="108">
                  <c:v>661.0</c:v>
                </c:pt>
                <c:pt idx="109">
                  <c:v>665.0</c:v>
                </c:pt>
                <c:pt idx="110">
                  <c:v>668.0</c:v>
                </c:pt>
                <c:pt idx="111">
                  <c:v>675.0</c:v>
                </c:pt>
                <c:pt idx="112">
                  <c:v>682.0</c:v>
                </c:pt>
                <c:pt idx="113">
                  <c:v>691.0</c:v>
                </c:pt>
                <c:pt idx="114">
                  <c:v>699.0</c:v>
                </c:pt>
                <c:pt idx="115">
                  <c:v>702.0</c:v>
                </c:pt>
                <c:pt idx="116">
                  <c:v>704.0</c:v>
                </c:pt>
                <c:pt idx="117">
                  <c:v>707.0</c:v>
                </c:pt>
                <c:pt idx="118">
                  <c:v>708.0</c:v>
                </c:pt>
                <c:pt idx="119">
                  <c:v>710.0</c:v>
                </c:pt>
                <c:pt idx="120">
                  <c:v>717.0</c:v>
                </c:pt>
                <c:pt idx="121">
                  <c:v>722.0</c:v>
                </c:pt>
                <c:pt idx="122">
                  <c:v>726.0</c:v>
                </c:pt>
                <c:pt idx="123">
                  <c:v>736.0</c:v>
                </c:pt>
                <c:pt idx="124">
                  <c:v>738.0</c:v>
                </c:pt>
                <c:pt idx="125">
                  <c:v>740.0</c:v>
                </c:pt>
                <c:pt idx="126">
                  <c:v>751.0</c:v>
                </c:pt>
                <c:pt idx="127">
                  <c:v>768.0</c:v>
                </c:pt>
                <c:pt idx="128">
                  <c:v>783.0</c:v>
                </c:pt>
                <c:pt idx="129">
                  <c:v>792.0</c:v>
                </c:pt>
                <c:pt idx="130">
                  <c:v>805.0</c:v>
                </c:pt>
                <c:pt idx="131">
                  <c:v>828.0</c:v>
                </c:pt>
                <c:pt idx="132">
                  <c:v>838.0</c:v>
                </c:pt>
                <c:pt idx="133">
                  <c:v>861.0</c:v>
                </c:pt>
                <c:pt idx="134">
                  <c:v>893.0</c:v>
                </c:pt>
                <c:pt idx="135">
                  <c:v>925.0</c:v>
                </c:pt>
                <c:pt idx="136">
                  <c:v>952.0</c:v>
                </c:pt>
                <c:pt idx="137">
                  <c:v>977.0</c:v>
                </c:pt>
                <c:pt idx="138">
                  <c:v>981.0</c:v>
                </c:pt>
                <c:pt idx="139">
                  <c:v>981.0</c:v>
                </c:pt>
                <c:pt idx="140">
                  <c:v>981.0</c:v>
                </c:pt>
                <c:pt idx="141">
                  <c:v>983.0</c:v>
                </c:pt>
                <c:pt idx="142">
                  <c:v>983.0</c:v>
                </c:pt>
                <c:pt idx="143">
                  <c:v>983.0</c:v>
                </c:pt>
                <c:pt idx="144">
                  <c:v>983.0</c:v>
                </c:pt>
                <c:pt idx="145">
                  <c:v>983.0</c:v>
                </c:pt>
                <c:pt idx="146">
                  <c:v>983.0</c:v>
                </c:pt>
                <c:pt idx="147">
                  <c:v>983.0</c:v>
                </c:pt>
                <c:pt idx="148">
                  <c:v>983.0</c:v>
                </c:pt>
                <c:pt idx="149">
                  <c:v>983.0</c:v>
                </c:pt>
                <c:pt idx="150">
                  <c:v>983.0</c:v>
                </c:pt>
                <c:pt idx="151">
                  <c:v>983.0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Historical!$H$1</c:f>
              <c:strCache>
                <c:ptCount val="1"/>
                <c:pt idx="0">
                  <c:v>2013</c:v>
                </c:pt>
              </c:strCache>
            </c:strRef>
          </c:tx>
          <c:spPr>
            <a:ln w="19050">
              <a:prstDash val="sysDot"/>
            </a:ln>
          </c:spPr>
          <c:marker>
            <c:symbol val="none"/>
          </c:marker>
          <c:cat>
            <c:numRef>
              <c:f>Historical!$A$2:$A$153</c:f>
              <c:numCache>
                <c:formatCode>[$-409]d\-mmm;@</c:formatCode>
                <c:ptCount val="152"/>
                <c:pt idx="0">
                  <c:v>42704.0</c:v>
                </c:pt>
                <c:pt idx="1">
                  <c:v>42705.0</c:v>
                </c:pt>
                <c:pt idx="2">
                  <c:v>42706.0</c:v>
                </c:pt>
                <c:pt idx="3">
                  <c:v>42707.0</c:v>
                </c:pt>
                <c:pt idx="4">
                  <c:v>42708.0</c:v>
                </c:pt>
                <c:pt idx="5">
                  <c:v>42709.0</c:v>
                </c:pt>
                <c:pt idx="6">
                  <c:v>42710.0</c:v>
                </c:pt>
                <c:pt idx="7">
                  <c:v>42711.0</c:v>
                </c:pt>
                <c:pt idx="8">
                  <c:v>42712.0</c:v>
                </c:pt>
                <c:pt idx="9">
                  <c:v>42713.0</c:v>
                </c:pt>
                <c:pt idx="10">
                  <c:v>42714.0</c:v>
                </c:pt>
                <c:pt idx="11">
                  <c:v>42715.0</c:v>
                </c:pt>
                <c:pt idx="12">
                  <c:v>42716.0</c:v>
                </c:pt>
                <c:pt idx="13">
                  <c:v>42717.0</c:v>
                </c:pt>
                <c:pt idx="14">
                  <c:v>42718.0</c:v>
                </c:pt>
                <c:pt idx="15">
                  <c:v>42719.0</c:v>
                </c:pt>
                <c:pt idx="16">
                  <c:v>42720.0</c:v>
                </c:pt>
                <c:pt idx="17">
                  <c:v>42721.0</c:v>
                </c:pt>
                <c:pt idx="18">
                  <c:v>42722.0</c:v>
                </c:pt>
                <c:pt idx="19">
                  <c:v>42723.0</c:v>
                </c:pt>
                <c:pt idx="20">
                  <c:v>42724.0</c:v>
                </c:pt>
                <c:pt idx="21">
                  <c:v>42725.0</c:v>
                </c:pt>
                <c:pt idx="22">
                  <c:v>42726.0</c:v>
                </c:pt>
                <c:pt idx="23">
                  <c:v>42727.0</c:v>
                </c:pt>
                <c:pt idx="24">
                  <c:v>42728.0</c:v>
                </c:pt>
                <c:pt idx="25">
                  <c:v>42729.0</c:v>
                </c:pt>
                <c:pt idx="26">
                  <c:v>42730.0</c:v>
                </c:pt>
                <c:pt idx="27">
                  <c:v>42731.0</c:v>
                </c:pt>
                <c:pt idx="28">
                  <c:v>42732.0</c:v>
                </c:pt>
                <c:pt idx="29">
                  <c:v>42733.0</c:v>
                </c:pt>
                <c:pt idx="30">
                  <c:v>42734.0</c:v>
                </c:pt>
                <c:pt idx="31">
                  <c:v>42735.0</c:v>
                </c:pt>
                <c:pt idx="32">
                  <c:v>42736.0</c:v>
                </c:pt>
                <c:pt idx="33">
                  <c:v>42737.0</c:v>
                </c:pt>
                <c:pt idx="34">
                  <c:v>42738.0</c:v>
                </c:pt>
                <c:pt idx="35">
                  <c:v>42739.0</c:v>
                </c:pt>
                <c:pt idx="36">
                  <c:v>42740.0</c:v>
                </c:pt>
                <c:pt idx="37">
                  <c:v>42741.0</c:v>
                </c:pt>
                <c:pt idx="38">
                  <c:v>42742.0</c:v>
                </c:pt>
                <c:pt idx="39">
                  <c:v>42743.0</c:v>
                </c:pt>
                <c:pt idx="40">
                  <c:v>42744.0</c:v>
                </c:pt>
                <c:pt idx="41">
                  <c:v>42745.0</c:v>
                </c:pt>
                <c:pt idx="42">
                  <c:v>42746.0</c:v>
                </c:pt>
                <c:pt idx="43">
                  <c:v>42747.0</c:v>
                </c:pt>
                <c:pt idx="44">
                  <c:v>42748.0</c:v>
                </c:pt>
                <c:pt idx="45">
                  <c:v>42749.0</c:v>
                </c:pt>
                <c:pt idx="46">
                  <c:v>42750.0</c:v>
                </c:pt>
                <c:pt idx="47">
                  <c:v>42751.0</c:v>
                </c:pt>
                <c:pt idx="48">
                  <c:v>42752.0</c:v>
                </c:pt>
                <c:pt idx="49">
                  <c:v>42753.0</c:v>
                </c:pt>
                <c:pt idx="50">
                  <c:v>42754.0</c:v>
                </c:pt>
                <c:pt idx="51">
                  <c:v>42755.0</c:v>
                </c:pt>
                <c:pt idx="52">
                  <c:v>42756.0</c:v>
                </c:pt>
                <c:pt idx="53">
                  <c:v>42757.0</c:v>
                </c:pt>
                <c:pt idx="54">
                  <c:v>42758.0</c:v>
                </c:pt>
                <c:pt idx="55">
                  <c:v>42759.0</c:v>
                </c:pt>
                <c:pt idx="56">
                  <c:v>42760.0</c:v>
                </c:pt>
                <c:pt idx="57">
                  <c:v>42761.0</c:v>
                </c:pt>
                <c:pt idx="58">
                  <c:v>42762.0</c:v>
                </c:pt>
                <c:pt idx="59">
                  <c:v>42763.0</c:v>
                </c:pt>
                <c:pt idx="60">
                  <c:v>42764.0</c:v>
                </c:pt>
                <c:pt idx="61">
                  <c:v>42765.0</c:v>
                </c:pt>
                <c:pt idx="62">
                  <c:v>42766.0</c:v>
                </c:pt>
                <c:pt idx="63">
                  <c:v>42767.0</c:v>
                </c:pt>
                <c:pt idx="64">
                  <c:v>42768.0</c:v>
                </c:pt>
                <c:pt idx="65">
                  <c:v>42769.0</c:v>
                </c:pt>
                <c:pt idx="66">
                  <c:v>42770.0</c:v>
                </c:pt>
                <c:pt idx="67">
                  <c:v>42771.0</c:v>
                </c:pt>
                <c:pt idx="68">
                  <c:v>42772.0</c:v>
                </c:pt>
                <c:pt idx="69">
                  <c:v>42773.0</c:v>
                </c:pt>
                <c:pt idx="70">
                  <c:v>42774.0</c:v>
                </c:pt>
                <c:pt idx="71">
                  <c:v>42775.0</c:v>
                </c:pt>
                <c:pt idx="72">
                  <c:v>42776.0</c:v>
                </c:pt>
                <c:pt idx="73">
                  <c:v>42777.0</c:v>
                </c:pt>
                <c:pt idx="74">
                  <c:v>42778.0</c:v>
                </c:pt>
                <c:pt idx="75">
                  <c:v>42779.0</c:v>
                </c:pt>
                <c:pt idx="76">
                  <c:v>42780.0</c:v>
                </c:pt>
                <c:pt idx="77">
                  <c:v>42781.0</c:v>
                </c:pt>
                <c:pt idx="78">
                  <c:v>42782.0</c:v>
                </c:pt>
                <c:pt idx="79">
                  <c:v>42783.0</c:v>
                </c:pt>
                <c:pt idx="80">
                  <c:v>42784.0</c:v>
                </c:pt>
                <c:pt idx="81">
                  <c:v>42785.0</c:v>
                </c:pt>
                <c:pt idx="82">
                  <c:v>42786.0</c:v>
                </c:pt>
                <c:pt idx="83">
                  <c:v>42787.0</c:v>
                </c:pt>
                <c:pt idx="84">
                  <c:v>42788.0</c:v>
                </c:pt>
                <c:pt idx="85">
                  <c:v>42789.0</c:v>
                </c:pt>
                <c:pt idx="86">
                  <c:v>42790.0</c:v>
                </c:pt>
                <c:pt idx="87">
                  <c:v>42791.0</c:v>
                </c:pt>
                <c:pt idx="88">
                  <c:v>42792.0</c:v>
                </c:pt>
                <c:pt idx="89">
                  <c:v>42793.0</c:v>
                </c:pt>
                <c:pt idx="90">
                  <c:v>42794.0</c:v>
                </c:pt>
                <c:pt idx="91">
                  <c:v>42795.0</c:v>
                </c:pt>
                <c:pt idx="92">
                  <c:v>42796.0</c:v>
                </c:pt>
                <c:pt idx="93">
                  <c:v>42797.0</c:v>
                </c:pt>
                <c:pt idx="94">
                  <c:v>42798.0</c:v>
                </c:pt>
                <c:pt idx="95">
                  <c:v>42799.0</c:v>
                </c:pt>
                <c:pt idx="96">
                  <c:v>42800.0</c:v>
                </c:pt>
                <c:pt idx="97">
                  <c:v>42801.0</c:v>
                </c:pt>
                <c:pt idx="98">
                  <c:v>42802.0</c:v>
                </c:pt>
                <c:pt idx="99">
                  <c:v>42803.0</c:v>
                </c:pt>
                <c:pt idx="100">
                  <c:v>42804.0</c:v>
                </c:pt>
                <c:pt idx="101">
                  <c:v>42805.0</c:v>
                </c:pt>
                <c:pt idx="102">
                  <c:v>42806.0</c:v>
                </c:pt>
                <c:pt idx="103">
                  <c:v>42807.0</c:v>
                </c:pt>
                <c:pt idx="104">
                  <c:v>42808.0</c:v>
                </c:pt>
                <c:pt idx="105">
                  <c:v>42809.0</c:v>
                </c:pt>
                <c:pt idx="106">
                  <c:v>42810.0</c:v>
                </c:pt>
                <c:pt idx="107">
                  <c:v>42811.0</c:v>
                </c:pt>
                <c:pt idx="108">
                  <c:v>42812.0</c:v>
                </c:pt>
                <c:pt idx="109">
                  <c:v>42813.0</c:v>
                </c:pt>
                <c:pt idx="110">
                  <c:v>42814.0</c:v>
                </c:pt>
                <c:pt idx="111">
                  <c:v>42815.0</c:v>
                </c:pt>
                <c:pt idx="112">
                  <c:v>42816.0</c:v>
                </c:pt>
                <c:pt idx="113">
                  <c:v>42817.0</c:v>
                </c:pt>
                <c:pt idx="114">
                  <c:v>42818.0</c:v>
                </c:pt>
                <c:pt idx="115">
                  <c:v>42819.0</c:v>
                </c:pt>
                <c:pt idx="116">
                  <c:v>42820.0</c:v>
                </c:pt>
                <c:pt idx="117">
                  <c:v>42821.0</c:v>
                </c:pt>
                <c:pt idx="118">
                  <c:v>42822.0</c:v>
                </c:pt>
                <c:pt idx="119">
                  <c:v>42823.0</c:v>
                </c:pt>
                <c:pt idx="120">
                  <c:v>42824.0</c:v>
                </c:pt>
                <c:pt idx="121">
                  <c:v>42825.0</c:v>
                </c:pt>
                <c:pt idx="122">
                  <c:v>42826.0</c:v>
                </c:pt>
                <c:pt idx="123">
                  <c:v>42827.0</c:v>
                </c:pt>
                <c:pt idx="124">
                  <c:v>42828.0</c:v>
                </c:pt>
                <c:pt idx="125">
                  <c:v>42829.0</c:v>
                </c:pt>
                <c:pt idx="126">
                  <c:v>42830.0</c:v>
                </c:pt>
                <c:pt idx="127">
                  <c:v>42831.0</c:v>
                </c:pt>
                <c:pt idx="128">
                  <c:v>42832.0</c:v>
                </c:pt>
                <c:pt idx="129">
                  <c:v>42833.0</c:v>
                </c:pt>
                <c:pt idx="130">
                  <c:v>42834.0</c:v>
                </c:pt>
                <c:pt idx="131">
                  <c:v>42835.0</c:v>
                </c:pt>
                <c:pt idx="132">
                  <c:v>42836.0</c:v>
                </c:pt>
                <c:pt idx="133">
                  <c:v>42837.0</c:v>
                </c:pt>
                <c:pt idx="134">
                  <c:v>42838.0</c:v>
                </c:pt>
                <c:pt idx="135">
                  <c:v>42839.0</c:v>
                </c:pt>
                <c:pt idx="136">
                  <c:v>42840.0</c:v>
                </c:pt>
                <c:pt idx="137">
                  <c:v>42841.0</c:v>
                </c:pt>
                <c:pt idx="138">
                  <c:v>42842.0</c:v>
                </c:pt>
                <c:pt idx="139">
                  <c:v>42843.0</c:v>
                </c:pt>
                <c:pt idx="140">
                  <c:v>42844.0</c:v>
                </c:pt>
                <c:pt idx="141">
                  <c:v>42845.0</c:v>
                </c:pt>
                <c:pt idx="142">
                  <c:v>42846.0</c:v>
                </c:pt>
                <c:pt idx="143">
                  <c:v>42847.0</c:v>
                </c:pt>
                <c:pt idx="144">
                  <c:v>42848.0</c:v>
                </c:pt>
                <c:pt idx="145">
                  <c:v>42849.0</c:v>
                </c:pt>
                <c:pt idx="146">
                  <c:v>42850.0</c:v>
                </c:pt>
                <c:pt idx="147">
                  <c:v>42851.0</c:v>
                </c:pt>
                <c:pt idx="148">
                  <c:v>42852.0</c:v>
                </c:pt>
                <c:pt idx="149">
                  <c:v>42853.0</c:v>
                </c:pt>
                <c:pt idx="150">
                  <c:v>42854.0</c:v>
                </c:pt>
                <c:pt idx="151">
                  <c:v>42855.0</c:v>
                </c:pt>
              </c:numCache>
            </c:numRef>
          </c:cat>
          <c:val>
            <c:numRef>
              <c:f>Historical!$H$2:$H$153</c:f>
              <c:numCache>
                <c:formatCode>General</c:formatCode>
                <c:ptCount val="152"/>
                <c:pt idx="0">
                  <c:v>21.0</c:v>
                </c:pt>
                <c:pt idx="1">
                  <c:v>41.0</c:v>
                </c:pt>
                <c:pt idx="2">
                  <c:v>55.0</c:v>
                </c:pt>
                <c:pt idx="3">
                  <c:v>64.0</c:v>
                </c:pt>
                <c:pt idx="4">
                  <c:v>70.0</c:v>
                </c:pt>
                <c:pt idx="5">
                  <c:v>72.0</c:v>
                </c:pt>
                <c:pt idx="6">
                  <c:v>77.0</c:v>
                </c:pt>
                <c:pt idx="7">
                  <c:v>78.0</c:v>
                </c:pt>
                <c:pt idx="8">
                  <c:v>78.0</c:v>
                </c:pt>
                <c:pt idx="9">
                  <c:v>79.0</c:v>
                </c:pt>
                <c:pt idx="10">
                  <c:v>80.0</c:v>
                </c:pt>
                <c:pt idx="11">
                  <c:v>84.0</c:v>
                </c:pt>
                <c:pt idx="12">
                  <c:v>86.0</c:v>
                </c:pt>
                <c:pt idx="13">
                  <c:v>90.0</c:v>
                </c:pt>
                <c:pt idx="14">
                  <c:v>90.0</c:v>
                </c:pt>
                <c:pt idx="15">
                  <c:v>95.0</c:v>
                </c:pt>
                <c:pt idx="16">
                  <c:v>99.0</c:v>
                </c:pt>
                <c:pt idx="17">
                  <c:v>99.0</c:v>
                </c:pt>
                <c:pt idx="18">
                  <c:v>99.0</c:v>
                </c:pt>
                <c:pt idx="19">
                  <c:v>99.0</c:v>
                </c:pt>
                <c:pt idx="20">
                  <c:v>99.0</c:v>
                </c:pt>
                <c:pt idx="21">
                  <c:v>99.0</c:v>
                </c:pt>
                <c:pt idx="22">
                  <c:v>99.0</c:v>
                </c:pt>
                <c:pt idx="23">
                  <c:v>109.0</c:v>
                </c:pt>
                <c:pt idx="24">
                  <c:v>112.0</c:v>
                </c:pt>
                <c:pt idx="25">
                  <c:v>113.0</c:v>
                </c:pt>
                <c:pt idx="26">
                  <c:v>129.0</c:v>
                </c:pt>
                <c:pt idx="27">
                  <c:v>132.0</c:v>
                </c:pt>
                <c:pt idx="28">
                  <c:v>133.0</c:v>
                </c:pt>
                <c:pt idx="29">
                  <c:v>135.0</c:v>
                </c:pt>
                <c:pt idx="30">
                  <c:v>147.0</c:v>
                </c:pt>
                <c:pt idx="31">
                  <c:v>153.0</c:v>
                </c:pt>
                <c:pt idx="32">
                  <c:v>166.0</c:v>
                </c:pt>
                <c:pt idx="33">
                  <c:v>172.0</c:v>
                </c:pt>
                <c:pt idx="34">
                  <c:v>177.0</c:v>
                </c:pt>
                <c:pt idx="35">
                  <c:v>189.0</c:v>
                </c:pt>
                <c:pt idx="36">
                  <c:v>201.0</c:v>
                </c:pt>
                <c:pt idx="37">
                  <c:v>209.0</c:v>
                </c:pt>
                <c:pt idx="38">
                  <c:v>220.0</c:v>
                </c:pt>
                <c:pt idx="39">
                  <c:v>224.0</c:v>
                </c:pt>
                <c:pt idx="40">
                  <c:v>232.0</c:v>
                </c:pt>
                <c:pt idx="41">
                  <c:v>239.0</c:v>
                </c:pt>
                <c:pt idx="42">
                  <c:v>240.0</c:v>
                </c:pt>
                <c:pt idx="43">
                  <c:v>246.0</c:v>
                </c:pt>
                <c:pt idx="44">
                  <c:v>260.0</c:v>
                </c:pt>
                <c:pt idx="45">
                  <c:v>262.0</c:v>
                </c:pt>
                <c:pt idx="46">
                  <c:v>272.0</c:v>
                </c:pt>
                <c:pt idx="47">
                  <c:v>277.0</c:v>
                </c:pt>
                <c:pt idx="48">
                  <c:v>279.0</c:v>
                </c:pt>
                <c:pt idx="49">
                  <c:v>287.0</c:v>
                </c:pt>
                <c:pt idx="50">
                  <c:v>293.0</c:v>
                </c:pt>
                <c:pt idx="51">
                  <c:v>304.0</c:v>
                </c:pt>
                <c:pt idx="52">
                  <c:v>308.0</c:v>
                </c:pt>
                <c:pt idx="53">
                  <c:v>314.0</c:v>
                </c:pt>
                <c:pt idx="54">
                  <c:v>338.0</c:v>
                </c:pt>
                <c:pt idx="55">
                  <c:v>339.0</c:v>
                </c:pt>
                <c:pt idx="56">
                  <c:v>343.0</c:v>
                </c:pt>
                <c:pt idx="57">
                  <c:v>346.0</c:v>
                </c:pt>
                <c:pt idx="58">
                  <c:v>352.0</c:v>
                </c:pt>
                <c:pt idx="59">
                  <c:v>373.0</c:v>
                </c:pt>
                <c:pt idx="60">
                  <c:v>376.0</c:v>
                </c:pt>
                <c:pt idx="61">
                  <c:v>381.0</c:v>
                </c:pt>
                <c:pt idx="62">
                  <c:v>384.0</c:v>
                </c:pt>
                <c:pt idx="63">
                  <c:v>386.0</c:v>
                </c:pt>
                <c:pt idx="64">
                  <c:v>391.0</c:v>
                </c:pt>
                <c:pt idx="65">
                  <c:v>402.0</c:v>
                </c:pt>
                <c:pt idx="66">
                  <c:v>405.0</c:v>
                </c:pt>
                <c:pt idx="67">
                  <c:v>412.0</c:v>
                </c:pt>
                <c:pt idx="68">
                  <c:v>426.0</c:v>
                </c:pt>
                <c:pt idx="69">
                  <c:v>428.0</c:v>
                </c:pt>
                <c:pt idx="70">
                  <c:v>430.0</c:v>
                </c:pt>
                <c:pt idx="71">
                  <c:v>445.0</c:v>
                </c:pt>
                <c:pt idx="72">
                  <c:v>446.0</c:v>
                </c:pt>
                <c:pt idx="73">
                  <c:v>450.0</c:v>
                </c:pt>
                <c:pt idx="74">
                  <c:v>455.0</c:v>
                </c:pt>
                <c:pt idx="75">
                  <c:v>460.0</c:v>
                </c:pt>
                <c:pt idx="76">
                  <c:v>461.0</c:v>
                </c:pt>
                <c:pt idx="77">
                  <c:v>463.0</c:v>
                </c:pt>
                <c:pt idx="78">
                  <c:v>479.0</c:v>
                </c:pt>
                <c:pt idx="79">
                  <c:v>485.0</c:v>
                </c:pt>
                <c:pt idx="80">
                  <c:v>514.0</c:v>
                </c:pt>
                <c:pt idx="81">
                  <c:v>520.0</c:v>
                </c:pt>
                <c:pt idx="82">
                  <c:v>527.0</c:v>
                </c:pt>
                <c:pt idx="83">
                  <c:v>532.0</c:v>
                </c:pt>
                <c:pt idx="84">
                  <c:v>535.0</c:v>
                </c:pt>
                <c:pt idx="85">
                  <c:v>549.0</c:v>
                </c:pt>
                <c:pt idx="86">
                  <c:v>570.0</c:v>
                </c:pt>
                <c:pt idx="87">
                  <c:v>580.0</c:v>
                </c:pt>
                <c:pt idx="88">
                  <c:v>595.0</c:v>
                </c:pt>
                <c:pt idx="89">
                  <c:v>627.0</c:v>
                </c:pt>
                <c:pt idx="90">
                  <c:v>634.0</c:v>
                </c:pt>
                <c:pt idx="91">
                  <c:v>689.0</c:v>
                </c:pt>
                <c:pt idx="92">
                  <c:v>695.0</c:v>
                </c:pt>
                <c:pt idx="93">
                  <c:v>699.0</c:v>
                </c:pt>
                <c:pt idx="94">
                  <c:v>700.0</c:v>
                </c:pt>
                <c:pt idx="95">
                  <c:v>707.0</c:v>
                </c:pt>
                <c:pt idx="96">
                  <c:v>712.0</c:v>
                </c:pt>
                <c:pt idx="97">
                  <c:v>714.0</c:v>
                </c:pt>
                <c:pt idx="98">
                  <c:v>717.0</c:v>
                </c:pt>
                <c:pt idx="99">
                  <c:v>722.0</c:v>
                </c:pt>
                <c:pt idx="100">
                  <c:v>728.0</c:v>
                </c:pt>
                <c:pt idx="101">
                  <c:v>734.0</c:v>
                </c:pt>
                <c:pt idx="102">
                  <c:v>746.0</c:v>
                </c:pt>
                <c:pt idx="103">
                  <c:v>752.0</c:v>
                </c:pt>
                <c:pt idx="104">
                  <c:v>760.0</c:v>
                </c:pt>
                <c:pt idx="105">
                  <c:v>762.0</c:v>
                </c:pt>
                <c:pt idx="106">
                  <c:v>772.0</c:v>
                </c:pt>
                <c:pt idx="107">
                  <c:v>783.0</c:v>
                </c:pt>
                <c:pt idx="108">
                  <c:v>791.0</c:v>
                </c:pt>
                <c:pt idx="109">
                  <c:v>796.0</c:v>
                </c:pt>
                <c:pt idx="110">
                  <c:v>812.0</c:v>
                </c:pt>
                <c:pt idx="111">
                  <c:v>817.0</c:v>
                </c:pt>
                <c:pt idx="112">
                  <c:v>821.0</c:v>
                </c:pt>
                <c:pt idx="113">
                  <c:v>830.0</c:v>
                </c:pt>
                <c:pt idx="114">
                  <c:v>840.0</c:v>
                </c:pt>
                <c:pt idx="115">
                  <c:v>852.0</c:v>
                </c:pt>
                <c:pt idx="116">
                  <c:v>860.0</c:v>
                </c:pt>
                <c:pt idx="117">
                  <c:v>865.0</c:v>
                </c:pt>
                <c:pt idx="118">
                  <c:v>879.0</c:v>
                </c:pt>
                <c:pt idx="119">
                  <c:v>886.0</c:v>
                </c:pt>
                <c:pt idx="120">
                  <c:v>901.0</c:v>
                </c:pt>
                <c:pt idx="121">
                  <c:v>909.0</c:v>
                </c:pt>
                <c:pt idx="122">
                  <c:v>920.0</c:v>
                </c:pt>
                <c:pt idx="123">
                  <c:v>929.0</c:v>
                </c:pt>
                <c:pt idx="124">
                  <c:v>936.0</c:v>
                </c:pt>
                <c:pt idx="125">
                  <c:v>943.0</c:v>
                </c:pt>
                <c:pt idx="126">
                  <c:v>943.0</c:v>
                </c:pt>
                <c:pt idx="127">
                  <c:v>955.0</c:v>
                </c:pt>
                <c:pt idx="128">
                  <c:v>984.0</c:v>
                </c:pt>
                <c:pt idx="129">
                  <c:v>1001.0</c:v>
                </c:pt>
                <c:pt idx="130">
                  <c:v>1019.0</c:v>
                </c:pt>
                <c:pt idx="131">
                  <c:v>1019.0</c:v>
                </c:pt>
                <c:pt idx="132">
                  <c:v>1019.0</c:v>
                </c:pt>
                <c:pt idx="133">
                  <c:v>1019.0</c:v>
                </c:pt>
                <c:pt idx="134">
                  <c:v>1019.0</c:v>
                </c:pt>
                <c:pt idx="135">
                  <c:v>1019.0</c:v>
                </c:pt>
                <c:pt idx="136">
                  <c:v>1019.0</c:v>
                </c:pt>
                <c:pt idx="137">
                  <c:v>1019.0</c:v>
                </c:pt>
                <c:pt idx="138">
                  <c:v>1019.0</c:v>
                </c:pt>
                <c:pt idx="139">
                  <c:v>1019.0</c:v>
                </c:pt>
                <c:pt idx="140">
                  <c:v>1019.0</c:v>
                </c:pt>
                <c:pt idx="141">
                  <c:v>1019.0</c:v>
                </c:pt>
                <c:pt idx="142">
                  <c:v>1019.0</c:v>
                </c:pt>
                <c:pt idx="143">
                  <c:v>1019.0</c:v>
                </c:pt>
                <c:pt idx="144">
                  <c:v>1019.0</c:v>
                </c:pt>
                <c:pt idx="145">
                  <c:v>1019.0</c:v>
                </c:pt>
                <c:pt idx="146">
                  <c:v>1019.0</c:v>
                </c:pt>
                <c:pt idx="147">
                  <c:v>1019.0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Historical!$I$1</c:f>
              <c:strCache>
                <c:ptCount val="1"/>
                <c:pt idx="0">
                  <c:v>2012</c:v>
                </c:pt>
              </c:strCache>
            </c:strRef>
          </c:tx>
          <c:spPr>
            <a:ln w="19050">
              <a:prstDash val="sysDot"/>
            </a:ln>
          </c:spPr>
          <c:marker>
            <c:symbol val="none"/>
          </c:marker>
          <c:cat>
            <c:numRef>
              <c:f>Historical!$A$2:$A$153</c:f>
              <c:numCache>
                <c:formatCode>[$-409]d\-mmm;@</c:formatCode>
                <c:ptCount val="152"/>
                <c:pt idx="0">
                  <c:v>42704.0</c:v>
                </c:pt>
                <c:pt idx="1">
                  <c:v>42705.0</c:v>
                </c:pt>
                <c:pt idx="2">
                  <c:v>42706.0</c:v>
                </c:pt>
                <c:pt idx="3">
                  <c:v>42707.0</c:v>
                </c:pt>
                <c:pt idx="4">
                  <c:v>42708.0</c:v>
                </c:pt>
                <c:pt idx="5">
                  <c:v>42709.0</c:v>
                </c:pt>
                <c:pt idx="6">
                  <c:v>42710.0</c:v>
                </c:pt>
                <c:pt idx="7">
                  <c:v>42711.0</c:v>
                </c:pt>
                <c:pt idx="8">
                  <c:v>42712.0</c:v>
                </c:pt>
                <c:pt idx="9">
                  <c:v>42713.0</c:v>
                </c:pt>
                <c:pt idx="10">
                  <c:v>42714.0</c:v>
                </c:pt>
                <c:pt idx="11">
                  <c:v>42715.0</c:v>
                </c:pt>
                <c:pt idx="12">
                  <c:v>42716.0</c:v>
                </c:pt>
                <c:pt idx="13">
                  <c:v>42717.0</c:v>
                </c:pt>
                <c:pt idx="14">
                  <c:v>42718.0</c:v>
                </c:pt>
                <c:pt idx="15">
                  <c:v>42719.0</c:v>
                </c:pt>
                <c:pt idx="16">
                  <c:v>42720.0</c:v>
                </c:pt>
                <c:pt idx="17">
                  <c:v>42721.0</c:v>
                </c:pt>
                <c:pt idx="18">
                  <c:v>42722.0</c:v>
                </c:pt>
                <c:pt idx="19">
                  <c:v>42723.0</c:v>
                </c:pt>
                <c:pt idx="20">
                  <c:v>42724.0</c:v>
                </c:pt>
                <c:pt idx="21">
                  <c:v>42725.0</c:v>
                </c:pt>
                <c:pt idx="22">
                  <c:v>42726.0</c:v>
                </c:pt>
                <c:pt idx="23">
                  <c:v>42727.0</c:v>
                </c:pt>
                <c:pt idx="24">
                  <c:v>42728.0</c:v>
                </c:pt>
                <c:pt idx="25">
                  <c:v>42729.0</c:v>
                </c:pt>
                <c:pt idx="26">
                  <c:v>42730.0</c:v>
                </c:pt>
                <c:pt idx="27">
                  <c:v>42731.0</c:v>
                </c:pt>
                <c:pt idx="28">
                  <c:v>42732.0</c:v>
                </c:pt>
                <c:pt idx="29">
                  <c:v>42733.0</c:v>
                </c:pt>
                <c:pt idx="30">
                  <c:v>42734.0</c:v>
                </c:pt>
                <c:pt idx="31">
                  <c:v>42735.0</c:v>
                </c:pt>
                <c:pt idx="32">
                  <c:v>42736.0</c:v>
                </c:pt>
                <c:pt idx="33">
                  <c:v>42737.0</c:v>
                </c:pt>
                <c:pt idx="34">
                  <c:v>42738.0</c:v>
                </c:pt>
                <c:pt idx="35">
                  <c:v>42739.0</c:v>
                </c:pt>
                <c:pt idx="36">
                  <c:v>42740.0</c:v>
                </c:pt>
                <c:pt idx="37">
                  <c:v>42741.0</c:v>
                </c:pt>
                <c:pt idx="38">
                  <c:v>42742.0</c:v>
                </c:pt>
                <c:pt idx="39">
                  <c:v>42743.0</c:v>
                </c:pt>
                <c:pt idx="40">
                  <c:v>42744.0</c:v>
                </c:pt>
                <c:pt idx="41">
                  <c:v>42745.0</c:v>
                </c:pt>
                <c:pt idx="42">
                  <c:v>42746.0</c:v>
                </c:pt>
                <c:pt idx="43">
                  <c:v>42747.0</c:v>
                </c:pt>
                <c:pt idx="44">
                  <c:v>42748.0</c:v>
                </c:pt>
                <c:pt idx="45">
                  <c:v>42749.0</c:v>
                </c:pt>
                <c:pt idx="46">
                  <c:v>42750.0</c:v>
                </c:pt>
                <c:pt idx="47">
                  <c:v>42751.0</c:v>
                </c:pt>
                <c:pt idx="48">
                  <c:v>42752.0</c:v>
                </c:pt>
                <c:pt idx="49">
                  <c:v>42753.0</c:v>
                </c:pt>
                <c:pt idx="50">
                  <c:v>42754.0</c:v>
                </c:pt>
                <c:pt idx="51">
                  <c:v>42755.0</c:v>
                </c:pt>
                <c:pt idx="52">
                  <c:v>42756.0</c:v>
                </c:pt>
                <c:pt idx="53">
                  <c:v>42757.0</c:v>
                </c:pt>
                <c:pt idx="54">
                  <c:v>42758.0</c:v>
                </c:pt>
                <c:pt idx="55">
                  <c:v>42759.0</c:v>
                </c:pt>
                <c:pt idx="56">
                  <c:v>42760.0</c:v>
                </c:pt>
                <c:pt idx="57">
                  <c:v>42761.0</c:v>
                </c:pt>
                <c:pt idx="58">
                  <c:v>42762.0</c:v>
                </c:pt>
                <c:pt idx="59">
                  <c:v>42763.0</c:v>
                </c:pt>
                <c:pt idx="60">
                  <c:v>42764.0</c:v>
                </c:pt>
                <c:pt idx="61">
                  <c:v>42765.0</c:v>
                </c:pt>
                <c:pt idx="62">
                  <c:v>42766.0</c:v>
                </c:pt>
                <c:pt idx="63">
                  <c:v>42767.0</c:v>
                </c:pt>
                <c:pt idx="64">
                  <c:v>42768.0</c:v>
                </c:pt>
                <c:pt idx="65">
                  <c:v>42769.0</c:v>
                </c:pt>
                <c:pt idx="66">
                  <c:v>42770.0</c:v>
                </c:pt>
                <c:pt idx="67">
                  <c:v>42771.0</c:v>
                </c:pt>
                <c:pt idx="68">
                  <c:v>42772.0</c:v>
                </c:pt>
                <c:pt idx="69">
                  <c:v>42773.0</c:v>
                </c:pt>
                <c:pt idx="70">
                  <c:v>42774.0</c:v>
                </c:pt>
                <c:pt idx="71">
                  <c:v>42775.0</c:v>
                </c:pt>
                <c:pt idx="72">
                  <c:v>42776.0</c:v>
                </c:pt>
                <c:pt idx="73">
                  <c:v>42777.0</c:v>
                </c:pt>
                <c:pt idx="74">
                  <c:v>42778.0</c:v>
                </c:pt>
                <c:pt idx="75">
                  <c:v>42779.0</c:v>
                </c:pt>
                <c:pt idx="76">
                  <c:v>42780.0</c:v>
                </c:pt>
                <c:pt idx="77">
                  <c:v>42781.0</c:v>
                </c:pt>
                <c:pt idx="78">
                  <c:v>42782.0</c:v>
                </c:pt>
                <c:pt idx="79">
                  <c:v>42783.0</c:v>
                </c:pt>
                <c:pt idx="80">
                  <c:v>42784.0</c:v>
                </c:pt>
                <c:pt idx="81">
                  <c:v>42785.0</c:v>
                </c:pt>
                <c:pt idx="82">
                  <c:v>42786.0</c:v>
                </c:pt>
                <c:pt idx="83">
                  <c:v>42787.0</c:v>
                </c:pt>
                <c:pt idx="84">
                  <c:v>42788.0</c:v>
                </c:pt>
                <c:pt idx="85">
                  <c:v>42789.0</c:v>
                </c:pt>
                <c:pt idx="86">
                  <c:v>42790.0</c:v>
                </c:pt>
                <c:pt idx="87">
                  <c:v>42791.0</c:v>
                </c:pt>
                <c:pt idx="88">
                  <c:v>42792.0</c:v>
                </c:pt>
                <c:pt idx="89">
                  <c:v>42793.0</c:v>
                </c:pt>
                <c:pt idx="90">
                  <c:v>42794.0</c:v>
                </c:pt>
                <c:pt idx="91">
                  <c:v>42795.0</c:v>
                </c:pt>
                <c:pt idx="92">
                  <c:v>42796.0</c:v>
                </c:pt>
                <c:pt idx="93">
                  <c:v>42797.0</c:v>
                </c:pt>
                <c:pt idx="94">
                  <c:v>42798.0</c:v>
                </c:pt>
                <c:pt idx="95">
                  <c:v>42799.0</c:v>
                </c:pt>
                <c:pt idx="96">
                  <c:v>42800.0</c:v>
                </c:pt>
                <c:pt idx="97">
                  <c:v>42801.0</c:v>
                </c:pt>
                <c:pt idx="98">
                  <c:v>42802.0</c:v>
                </c:pt>
                <c:pt idx="99">
                  <c:v>42803.0</c:v>
                </c:pt>
                <c:pt idx="100">
                  <c:v>42804.0</c:v>
                </c:pt>
                <c:pt idx="101">
                  <c:v>42805.0</c:v>
                </c:pt>
                <c:pt idx="102">
                  <c:v>42806.0</c:v>
                </c:pt>
                <c:pt idx="103">
                  <c:v>42807.0</c:v>
                </c:pt>
                <c:pt idx="104">
                  <c:v>42808.0</c:v>
                </c:pt>
                <c:pt idx="105">
                  <c:v>42809.0</c:v>
                </c:pt>
                <c:pt idx="106">
                  <c:v>42810.0</c:v>
                </c:pt>
                <c:pt idx="107">
                  <c:v>42811.0</c:v>
                </c:pt>
                <c:pt idx="108">
                  <c:v>42812.0</c:v>
                </c:pt>
                <c:pt idx="109">
                  <c:v>42813.0</c:v>
                </c:pt>
                <c:pt idx="110">
                  <c:v>42814.0</c:v>
                </c:pt>
                <c:pt idx="111">
                  <c:v>42815.0</c:v>
                </c:pt>
                <c:pt idx="112">
                  <c:v>42816.0</c:v>
                </c:pt>
                <c:pt idx="113">
                  <c:v>42817.0</c:v>
                </c:pt>
                <c:pt idx="114">
                  <c:v>42818.0</c:v>
                </c:pt>
                <c:pt idx="115">
                  <c:v>42819.0</c:v>
                </c:pt>
                <c:pt idx="116">
                  <c:v>42820.0</c:v>
                </c:pt>
                <c:pt idx="117">
                  <c:v>42821.0</c:v>
                </c:pt>
                <c:pt idx="118">
                  <c:v>42822.0</c:v>
                </c:pt>
                <c:pt idx="119">
                  <c:v>42823.0</c:v>
                </c:pt>
                <c:pt idx="120">
                  <c:v>42824.0</c:v>
                </c:pt>
                <c:pt idx="121">
                  <c:v>42825.0</c:v>
                </c:pt>
                <c:pt idx="122">
                  <c:v>42826.0</c:v>
                </c:pt>
                <c:pt idx="123">
                  <c:v>42827.0</c:v>
                </c:pt>
                <c:pt idx="124">
                  <c:v>42828.0</c:v>
                </c:pt>
                <c:pt idx="125">
                  <c:v>42829.0</c:v>
                </c:pt>
                <c:pt idx="126">
                  <c:v>42830.0</c:v>
                </c:pt>
                <c:pt idx="127">
                  <c:v>42831.0</c:v>
                </c:pt>
                <c:pt idx="128">
                  <c:v>42832.0</c:v>
                </c:pt>
                <c:pt idx="129">
                  <c:v>42833.0</c:v>
                </c:pt>
                <c:pt idx="130">
                  <c:v>42834.0</c:v>
                </c:pt>
                <c:pt idx="131">
                  <c:v>42835.0</c:v>
                </c:pt>
                <c:pt idx="132">
                  <c:v>42836.0</c:v>
                </c:pt>
                <c:pt idx="133">
                  <c:v>42837.0</c:v>
                </c:pt>
                <c:pt idx="134">
                  <c:v>42838.0</c:v>
                </c:pt>
                <c:pt idx="135">
                  <c:v>42839.0</c:v>
                </c:pt>
                <c:pt idx="136">
                  <c:v>42840.0</c:v>
                </c:pt>
                <c:pt idx="137">
                  <c:v>42841.0</c:v>
                </c:pt>
                <c:pt idx="138">
                  <c:v>42842.0</c:v>
                </c:pt>
                <c:pt idx="139">
                  <c:v>42843.0</c:v>
                </c:pt>
                <c:pt idx="140">
                  <c:v>42844.0</c:v>
                </c:pt>
                <c:pt idx="141">
                  <c:v>42845.0</c:v>
                </c:pt>
                <c:pt idx="142">
                  <c:v>42846.0</c:v>
                </c:pt>
                <c:pt idx="143">
                  <c:v>42847.0</c:v>
                </c:pt>
                <c:pt idx="144">
                  <c:v>42848.0</c:v>
                </c:pt>
                <c:pt idx="145">
                  <c:v>42849.0</c:v>
                </c:pt>
                <c:pt idx="146">
                  <c:v>42850.0</c:v>
                </c:pt>
                <c:pt idx="147">
                  <c:v>42851.0</c:v>
                </c:pt>
                <c:pt idx="148">
                  <c:v>42852.0</c:v>
                </c:pt>
                <c:pt idx="149">
                  <c:v>42853.0</c:v>
                </c:pt>
                <c:pt idx="150">
                  <c:v>42854.0</c:v>
                </c:pt>
                <c:pt idx="151">
                  <c:v>42855.0</c:v>
                </c:pt>
              </c:numCache>
            </c:numRef>
          </c:cat>
          <c:val>
            <c:numRef>
              <c:f>Historical!$I$2:$I$153</c:f>
              <c:numCache>
                <c:formatCode>General</c:formatCode>
                <c:ptCount val="15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11.0</c:v>
                </c:pt>
                <c:pt idx="32">
                  <c:v>30.0</c:v>
                </c:pt>
                <c:pt idx="33">
                  <c:v>37.0</c:v>
                </c:pt>
                <c:pt idx="34">
                  <c:v>46.0</c:v>
                </c:pt>
                <c:pt idx="35">
                  <c:v>52.0</c:v>
                </c:pt>
                <c:pt idx="36">
                  <c:v>55.0</c:v>
                </c:pt>
                <c:pt idx="37">
                  <c:v>61.0</c:v>
                </c:pt>
                <c:pt idx="38">
                  <c:v>65.0</c:v>
                </c:pt>
                <c:pt idx="39">
                  <c:v>76.0</c:v>
                </c:pt>
                <c:pt idx="40">
                  <c:v>80.0</c:v>
                </c:pt>
                <c:pt idx="41">
                  <c:v>83.0</c:v>
                </c:pt>
                <c:pt idx="42">
                  <c:v>89.0</c:v>
                </c:pt>
                <c:pt idx="43">
                  <c:v>90.0</c:v>
                </c:pt>
                <c:pt idx="44">
                  <c:v>92.0</c:v>
                </c:pt>
                <c:pt idx="45">
                  <c:v>95.0</c:v>
                </c:pt>
                <c:pt idx="46">
                  <c:v>124.0</c:v>
                </c:pt>
                <c:pt idx="47">
                  <c:v>126.0</c:v>
                </c:pt>
                <c:pt idx="48">
                  <c:v>128.0</c:v>
                </c:pt>
                <c:pt idx="49">
                  <c:v>129.0</c:v>
                </c:pt>
                <c:pt idx="50">
                  <c:v>132.0</c:v>
                </c:pt>
                <c:pt idx="51">
                  <c:v>136.0</c:v>
                </c:pt>
                <c:pt idx="52">
                  <c:v>144.0</c:v>
                </c:pt>
                <c:pt idx="53">
                  <c:v>151.0</c:v>
                </c:pt>
                <c:pt idx="54">
                  <c:v>163.0</c:v>
                </c:pt>
                <c:pt idx="55">
                  <c:v>165.0</c:v>
                </c:pt>
                <c:pt idx="56">
                  <c:v>167.0</c:v>
                </c:pt>
                <c:pt idx="57">
                  <c:v>168.0</c:v>
                </c:pt>
                <c:pt idx="58">
                  <c:v>171.0</c:v>
                </c:pt>
                <c:pt idx="59">
                  <c:v>178.0</c:v>
                </c:pt>
                <c:pt idx="60">
                  <c:v>178.0</c:v>
                </c:pt>
                <c:pt idx="61">
                  <c:v>180.0</c:v>
                </c:pt>
                <c:pt idx="62">
                  <c:v>184.0</c:v>
                </c:pt>
                <c:pt idx="63">
                  <c:v>186.0</c:v>
                </c:pt>
                <c:pt idx="64">
                  <c:v>190.0</c:v>
                </c:pt>
                <c:pt idx="65">
                  <c:v>197.0</c:v>
                </c:pt>
                <c:pt idx="66">
                  <c:v>204.0</c:v>
                </c:pt>
                <c:pt idx="67">
                  <c:v>227.0</c:v>
                </c:pt>
                <c:pt idx="68">
                  <c:v>237.0</c:v>
                </c:pt>
                <c:pt idx="69">
                  <c:v>242.0</c:v>
                </c:pt>
                <c:pt idx="70">
                  <c:v>248.0</c:v>
                </c:pt>
                <c:pt idx="71">
                  <c:v>250.0</c:v>
                </c:pt>
                <c:pt idx="72">
                  <c:v>254.0</c:v>
                </c:pt>
                <c:pt idx="73">
                  <c:v>265.0</c:v>
                </c:pt>
                <c:pt idx="74">
                  <c:v>274.0</c:v>
                </c:pt>
                <c:pt idx="75">
                  <c:v>280.0</c:v>
                </c:pt>
                <c:pt idx="76">
                  <c:v>284.0</c:v>
                </c:pt>
                <c:pt idx="77">
                  <c:v>286.0</c:v>
                </c:pt>
                <c:pt idx="78">
                  <c:v>290.0</c:v>
                </c:pt>
                <c:pt idx="79">
                  <c:v>294.0</c:v>
                </c:pt>
                <c:pt idx="80">
                  <c:v>299.0</c:v>
                </c:pt>
                <c:pt idx="81">
                  <c:v>303.0</c:v>
                </c:pt>
                <c:pt idx="82">
                  <c:v>307.0</c:v>
                </c:pt>
                <c:pt idx="83">
                  <c:v>324.0</c:v>
                </c:pt>
                <c:pt idx="84">
                  <c:v>327.0</c:v>
                </c:pt>
                <c:pt idx="85">
                  <c:v>327.0</c:v>
                </c:pt>
                <c:pt idx="86">
                  <c:v>332.0</c:v>
                </c:pt>
                <c:pt idx="87">
                  <c:v>339.0</c:v>
                </c:pt>
                <c:pt idx="88">
                  <c:v>342.0</c:v>
                </c:pt>
                <c:pt idx="89">
                  <c:v>346.0</c:v>
                </c:pt>
                <c:pt idx="90">
                  <c:v>347.0</c:v>
                </c:pt>
                <c:pt idx="91">
                  <c:v>356.0</c:v>
                </c:pt>
                <c:pt idx="92">
                  <c:v>359.0</c:v>
                </c:pt>
                <c:pt idx="93">
                  <c:v>363.0</c:v>
                </c:pt>
                <c:pt idx="94">
                  <c:v>372.0</c:v>
                </c:pt>
                <c:pt idx="95">
                  <c:v>405.0</c:v>
                </c:pt>
                <c:pt idx="96">
                  <c:v>410.0</c:v>
                </c:pt>
                <c:pt idx="97">
                  <c:v>417.0</c:v>
                </c:pt>
                <c:pt idx="98">
                  <c:v>426.0</c:v>
                </c:pt>
                <c:pt idx="99">
                  <c:v>428.0</c:v>
                </c:pt>
                <c:pt idx="100">
                  <c:v>438.0</c:v>
                </c:pt>
                <c:pt idx="101">
                  <c:v>442.0</c:v>
                </c:pt>
                <c:pt idx="102">
                  <c:v>449.0</c:v>
                </c:pt>
                <c:pt idx="103">
                  <c:v>460.0</c:v>
                </c:pt>
                <c:pt idx="104">
                  <c:v>470.0</c:v>
                </c:pt>
                <c:pt idx="105">
                  <c:v>489.0</c:v>
                </c:pt>
                <c:pt idx="106">
                  <c:v>491.0</c:v>
                </c:pt>
                <c:pt idx="107">
                  <c:v>498.0</c:v>
                </c:pt>
                <c:pt idx="108">
                  <c:v>505.0</c:v>
                </c:pt>
                <c:pt idx="109">
                  <c:v>520.0</c:v>
                </c:pt>
                <c:pt idx="110">
                  <c:v>521.0</c:v>
                </c:pt>
                <c:pt idx="111">
                  <c:v>531.0</c:v>
                </c:pt>
                <c:pt idx="112">
                  <c:v>533.0</c:v>
                </c:pt>
                <c:pt idx="113">
                  <c:v>541.0</c:v>
                </c:pt>
                <c:pt idx="114">
                  <c:v>543.0</c:v>
                </c:pt>
                <c:pt idx="115">
                  <c:v>548.0</c:v>
                </c:pt>
                <c:pt idx="116">
                  <c:v>569.0</c:v>
                </c:pt>
                <c:pt idx="117">
                  <c:v>584.0</c:v>
                </c:pt>
                <c:pt idx="118">
                  <c:v>595.0</c:v>
                </c:pt>
                <c:pt idx="119">
                  <c:v>604.0</c:v>
                </c:pt>
                <c:pt idx="120">
                  <c:v>625.0</c:v>
                </c:pt>
                <c:pt idx="121">
                  <c:v>662.0</c:v>
                </c:pt>
                <c:pt idx="122">
                  <c:v>669.0</c:v>
                </c:pt>
                <c:pt idx="123">
                  <c:v>686.0</c:v>
                </c:pt>
                <c:pt idx="124">
                  <c:v>691.0</c:v>
                </c:pt>
                <c:pt idx="125">
                  <c:v>722.0</c:v>
                </c:pt>
                <c:pt idx="126">
                  <c:v>730.0</c:v>
                </c:pt>
                <c:pt idx="127">
                  <c:v>754.0</c:v>
                </c:pt>
                <c:pt idx="128">
                  <c:v>764.0</c:v>
                </c:pt>
                <c:pt idx="129">
                  <c:v>768.0</c:v>
                </c:pt>
                <c:pt idx="130">
                  <c:v>775.0</c:v>
                </c:pt>
                <c:pt idx="131">
                  <c:v>779.0</c:v>
                </c:pt>
                <c:pt idx="132">
                  <c:v>782.0</c:v>
                </c:pt>
                <c:pt idx="133">
                  <c:v>790.0</c:v>
                </c:pt>
                <c:pt idx="134">
                  <c:v>800.0</c:v>
                </c:pt>
                <c:pt idx="135">
                  <c:v>808.0</c:v>
                </c:pt>
                <c:pt idx="136">
                  <c:v>850.0</c:v>
                </c:pt>
                <c:pt idx="137">
                  <c:v>907.0</c:v>
                </c:pt>
                <c:pt idx="138">
                  <c:v>909.0</c:v>
                </c:pt>
                <c:pt idx="139">
                  <c:v>909.0</c:v>
                </c:pt>
                <c:pt idx="140">
                  <c:v>909.0</c:v>
                </c:pt>
                <c:pt idx="141">
                  <c:v>909.0</c:v>
                </c:pt>
                <c:pt idx="142">
                  <c:v>909.0</c:v>
                </c:pt>
                <c:pt idx="143">
                  <c:v>909.0</c:v>
                </c:pt>
                <c:pt idx="144">
                  <c:v>909.0</c:v>
                </c:pt>
                <c:pt idx="145">
                  <c:v>909.0</c:v>
                </c:pt>
                <c:pt idx="146">
                  <c:v>918.0</c:v>
                </c:pt>
                <c:pt idx="147">
                  <c:v>918.0</c:v>
                </c:pt>
                <c:pt idx="148">
                  <c:v>919.0</c:v>
                </c:pt>
                <c:pt idx="149">
                  <c:v>919.0</c:v>
                </c:pt>
                <c:pt idx="150">
                  <c:v>919.0</c:v>
                </c:pt>
                <c:pt idx="151">
                  <c:v>919.0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Historical!$B$1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Historical!$A$2:$A$153</c:f>
              <c:numCache>
                <c:formatCode>[$-409]d\-mmm;@</c:formatCode>
                <c:ptCount val="152"/>
                <c:pt idx="0">
                  <c:v>42704.0</c:v>
                </c:pt>
                <c:pt idx="1">
                  <c:v>42705.0</c:v>
                </c:pt>
                <c:pt idx="2">
                  <c:v>42706.0</c:v>
                </c:pt>
                <c:pt idx="3">
                  <c:v>42707.0</c:v>
                </c:pt>
                <c:pt idx="4">
                  <c:v>42708.0</c:v>
                </c:pt>
                <c:pt idx="5">
                  <c:v>42709.0</c:v>
                </c:pt>
                <c:pt idx="6">
                  <c:v>42710.0</c:v>
                </c:pt>
                <c:pt idx="7">
                  <c:v>42711.0</c:v>
                </c:pt>
                <c:pt idx="8">
                  <c:v>42712.0</c:v>
                </c:pt>
                <c:pt idx="9">
                  <c:v>42713.0</c:v>
                </c:pt>
                <c:pt idx="10">
                  <c:v>42714.0</c:v>
                </c:pt>
                <c:pt idx="11">
                  <c:v>42715.0</c:v>
                </c:pt>
                <c:pt idx="12">
                  <c:v>42716.0</c:v>
                </c:pt>
                <c:pt idx="13">
                  <c:v>42717.0</c:v>
                </c:pt>
                <c:pt idx="14">
                  <c:v>42718.0</c:v>
                </c:pt>
                <c:pt idx="15">
                  <c:v>42719.0</c:v>
                </c:pt>
                <c:pt idx="16">
                  <c:v>42720.0</c:v>
                </c:pt>
                <c:pt idx="17">
                  <c:v>42721.0</c:v>
                </c:pt>
                <c:pt idx="18">
                  <c:v>42722.0</c:v>
                </c:pt>
                <c:pt idx="19">
                  <c:v>42723.0</c:v>
                </c:pt>
                <c:pt idx="20">
                  <c:v>42724.0</c:v>
                </c:pt>
                <c:pt idx="21">
                  <c:v>42725.0</c:v>
                </c:pt>
                <c:pt idx="22">
                  <c:v>42726.0</c:v>
                </c:pt>
                <c:pt idx="23">
                  <c:v>42727.0</c:v>
                </c:pt>
                <c:pt idx="24">
                  <c:v>42728.0</c:v>
                </c:pt>
                <c:pt idx="25">
                  <c:v>42729.0</c:v>
                </c:pt>
                <c:pt idx="26">
                  <c:v>42730.0</c:v>
                </c:pt>
                <c:pt idx="27">
                  <c:v>42731.0</c:v>
                </c:pt>
                <c:pt idx="28">
                  <c:v>42732.0</c:v>
                </c:pt>
                <c:pt idx="29">
                  <c:v>42733.0</c:v>
                </c:pt>
                <c:pt idx="30">
                  <c:v>42734.0</c:v>
                </c:pt>
                <c:pt idx="31">
                  <c:v>42735.0</c:v>
                </c:pt>
                <c:pt idx="32">
                  <c:v>42736.0</c:v>
                </c:pt>
                <c:pt idx="33">
                  <c:v>42737.0</c:v>
                </c:pt>
                <c:pt idx="34">
                  <c:v>42738.0</c:v>
                </c:pt>
                <c:pt idx="35">
                  <c:v>42739.0</c:v>
                </c:pt>
                <c:pt idx="36">
                  <c:v>42740.0</c:v>
                </c:pt>
                <c:pt idx="37">
                  <c:v>42741.0</c:v>
                </c:pt>
                <c:pt idx="38">
                  <c:v>42742.0</c:v>
                </c:pt>
                <c:pt idx="39">
                  <c:v>42743.0</c:v>
                </c:pt>
                <c:pt idx="40">
                  <c:v>42744.0</c:v>
                </c:pt>
                <c:pt idx="41">
                  <c:v>42745.0</c:v>
                </c:pt>
                <c:pt idx="42">
                  <c:v>42746.0</c:v>
                </c:pt>
                <c:pt idx="43">
                  <c:v>42747.0</c:v>
                </c:pt>
                <c:pt idx="44">
                  <c:v>42748.0</c:v>
                </c:pt>
                <c:pt idx="45">
                  <c:v>42749.0</c:v>
                </c:pt>
                <c:pt idx="46">
                  <c:v>42750.0</c:v>
                </c:pt>
                <c:pt idx="47">
                  <c:v>42751.0</c:v>
                </c:pt>
                <c:pt idx="48">
                  <c:v>42752.0</c:v>
                </c:pt>
                <c:pt idx="49">
                  <c:v>42753.0</c:v>
                </c:pt>
                <c:pt idx="50">
                  <c:v>42754.0</c:v>
                </c:pt>
                <c:pt idx="51">
                  <c:v>42755.0</c:v>
                </c:pt>
                <c:pt idx="52">
                  <c:v>42756.0</c:v>
                </c:pt>
                <c:pt idx="53">
                  <c:v>42757.0</c:v>
                </c:pt>
                <c:pt idx="54">
                  <c:v>42758.0</c:v>
                </c:pt>
                <c:pt idx="55">
                  <c:v>42759.0</c:v>
                </c:pt>
                <c:pt idx="56">
                  <c:v>42760.0</c:v>
                </c:pt>
                <c:pt idx="57">
                  <c:v>42761.0</c:v>
                </c:pt>
                <c:pt idx="58">
                  <c:v>42762.0</c:v>
                </c:pt>
                <c:pt idx="59">
                  <c:v>42763.0</c:v>
                </c:pt>
                <c:pt idx="60">
                  <c:v>42764.0</c:v>
                </c:pt>
                <c:pt idx="61">
                  <c:v>42765.0</c:v>
                </c:pt>
                <c:pt idx="62">
                  <c:v>42766.0</c:v>
                </c:pt>
                <c:pt idx="63">
                  <c:v>42767.0</c:v>
                </c:pt>
                <c:pt idx="64">
                  <c:v>42768.0</c:v>
                </c:pt>
                <c:pt idx="65">
                  <c:v>42769.0</c:v>
                </c:pt>
                <c:pt idx="66">
                  <c:v>42770.0</c:v>
                </c:pt>
                <c:pt idx="67">
                  <c:v>42771.0</c:v>
                </c:pt>
                <c:pt idx="68">
                  <c:v>42772.0</c:v>
                </c:pt>
                <c:pt idx="69">
                  <c:v>42773.0</c:v>
                </c:pt>
                <c:pt idx="70">
                  <c:v>42774.0</c:v>
                </c:pt>
                <c:pt idx="71">
                  <c:v>42775.0</c:v>
                </c:pt>
                <c:pt idx="72">
                  <c:v>42776.0</c:v>
                </c:pt>
                <c:pt idx="73">
                  <c:v>42777.0</c:v>
                </c:pt>
                <c:pt idx="74">
                  <c:v>42778.0</c:v>
                </c:pt>
                <c:pt idx="75">
                  <c:v>42779.0</c:v>
                </c:pt>
                <c:pt idx="76">
                  <c:v>42780.0</c:v>
                </c:pt>
                <c:pt idx="77">
                  <c:v>42781.0</c:v>
                </c:pt>
                <c:pt idx="78">
                  <c:v>42782.0</c:v>
                </c:pt>
                <c:pt idx="79">
                  <c:v>42783.0</c:v>
                </c:pt>
                <c:pt idx="80">
                  <c:v>42784.0</c:v>
                </c:pt>
                <c:pt idx="81">
                  <c:v>42785.0</c:v>
                </c:pt>
                <c:pt idx="82">
                  <c:v>42786.0</c:v>
                </c:pt>
                <c:pt idx="83">
                  <c:v>42787.0</c:v>
                </c:pt>
                <c:pt idx="84">
                  <c:v>42788.0</c:v>
                </c:pt>
                <c:pt idx="85">
                  <c:v>42789.0</c:v>
                </c:pt>
                <c:pt idx="86">
                  <c:v>42790.0</c:v>
                </c:pt>
                <c:pt idx="87">
                  <c:v>42791.0</c:v>
                </c:pt>
                <c:pt idx="88">
                  <c:v>42792.0</c:v>
                </c:pt>
                <c:pt idx="89">
                  <c:v>42793.0</c:v>
                </c:pt>
                <c:pt idx="90">
                  <c:v>42794.0</c:v>
                </c:pt>
                <c:pt idx="91">
                  <c:v>42795.0</c:v>
                </c:pt>
                <c:pt idx="92">
                  <c:v>42796.0</c:v>
                </c:pt>
                <c:pt idx="93">
                  <c:v>42797.0</c:v>
                </c:pt>
                <c:pt idx="94">
                  <c:v>42798.0</c:v>
                </c:pt>
                <c:pt idx="95">
                  <c:v>42799.0</c:v>
                </c:pt>
                <c:pt idx="96">
                  <c:v>42800.0</c:v>
                </c:pt>
                <c:pt idx="97">
                  <c:v>42801.0</c:v>
                </c:pt>
                <c:pt idx="98">
                  <c:v>42802.0</c:v>
                </c:pt>
                <c:pt idx="99">
                  <c:v>42803.0</c:v>
                </c:pt>
                <c:pt idx="100">
                  <c:v>42804.0</c:v>
                </c:pt>
                <c:pt idx="101">
                  <c:v>42805.0</c:v>
                </c:pt>
                <c:pt idx="102">
                  <c:v>42806.0</c:v>
                </c:pt>
                <c:pt idx="103">
                  <c:v>42807.0</c:v>
                </c:pt>
                <c:pt idx="104">
                  <c:v>42808.0</c:v>
                </c:pt>
                <c:pt idx="105">
                  <c:v>42809.0</c:v>
                </c:pt>
                <c:pt idx="106">
                  <c:v>42810.0</c:v>
                </c:pt>
                <c:pt idx="107">
                  <c:v>42811.0</c:v>
                </c:pt>
                <c:pt idx="108">
                  <c:v>42812.0</c:v>
                </c:pt>
                <c:pt idx="109">
                  <c:v>42813.0</c:v>
                </c:pt>
                <c:pt idx="110">
                  <c:v>42814.0</c:v>
                </c:pt>
                <c:pt idx="111">
                  <c:v>42815.0</c:v>
                </c:pt>
                <c:pt idx="112">
                  <c:v>42816.0</c:v>
                </c:pt>
                <c:pt idx="113">
                  <c:v>42817.0</c:v>
                </c:pt>
                <c:pt idx="114">
                  <c:v>42818.0</c:v>
                </c:pt>
                <c:pt idx="115">
                  <c:v>42819.0</c:v>
                </c:pt>
                <c:pt idx="116">
                  <c:v>42820.0</c:v>
                </c:pt>
                <c:pt idx="117">
                  <c:v>42821.0</c:v>
                </c:pt>
                <c:pt idx="118">
                  <c:v>42822.0</c:v>
                </c:pt>
                <c:pt idx="119">
                  <c:v>42823.0</c:v>
                </c:pt>
                <c:pt idx="120">
                  <c:v>42824.0</c:v>
                </c:pt>
                <c:pt idx="121">
                  <c:v>42825.0</c:v>
                </c:pt>
                <c:pt idx="122">
                  <c:v>42826.0</c:v>
                </c:pt>
                <c:pt idx="123">
                  <c:v>42827.0</c:v>
                </c:pt>
                <c:pt idx="124">
                  <c:v>42828.0</c:v>
                </c:pt>
                <c:pt idx="125">
                  <c:v>42829.0</c:v>
                </c:pt>
                <c:pt idx="126">
                  <c:v>42830.0</c:v>
                </c:pt>
                <c:pt idx="127">
                  <c:v>42831.0</c:v>
                </c:pt>
                <c:pt idx="128">
                  <c:v>42832.0</c:v>
                </c:pt>
                <c:pt idx="129">
                  <c:v>42833.0</c:v>
                </c:pt>
                <c:pt idx="130">
                  <c:v>42834.0</c:v>
                </c:pt>
                <c:pt idx="131">
                  <c:v>42835.0</c:v>
                </c:pt>
                <c:pt idx="132">
                  <c:v>42836.0</c:v>
                </c:pt>
                <c:pt idx="133">
                  <c:v>42837.0</c:v>
                </c:pt>
                <c:pt idx="134">
                  <c:v>42838.0</c:v>
                </c:pt>
                <c:pt idx="135">
                  <c:v>42839.0</c:v>
                </c:pt>
                <c:pt idx="136">
                  <c:v>42840.0</c:v>
                </c:pt>
                <c:pt idx="137">
                  <c:v>42841.0</c:v>
                </c:pt>
                <c:pt idx="138">
                  <c:v>42842.0</c:v>
                </c:pt>
                <c:pt idx="139">
                  <c:v>42843.0</c:v>
                </c:pt>
                <c:pt idx="140">
                  <c:v>42844.0</c:v>
                </c:pt>
                <c:pt idx="141">
                  <c:v>42845.0</c:v>
                </c:pt>
                <c:pt idx="142">
                  <c:v>42846.0</c:v>
                </c:pt>
                <c:pt idx="143">
                  <c:v>42847.0</c:v>
                </c:pt>
                <c:pt idx="144">
                  <c:v>42848.0</c:v>
                </c:pt>
                <c:pt idx="145">
                  <c:v>42849.0</c:v>
                </c:pt>
                <c:pt idx="146">
                  <c:v>42850.0</c:v>
                </c:pt>
                <c:pt idx="147">
                  <c:v>42851.0</c:v>
                </c:pt>
                <c:pt idx="148">
                  <c:v>42852.0</c:v>
                </c:pt>
                <c:pt idx="149">
                  <c:v>42853.0</c:v>
                </c:pt>
                <c:pt idx="150">
                  <c:v>42854.0</c:v>
                </c:pt>
                <c:pt idx="151">
                  <c:v>42855.0</c:v>
                </c:pt>
              </c:numCache>
            </c:numRef>
          </c:cat>
          <c:val>
            <c:numRef>
              <c:f>RegistrationByDate!$Q$3:$Q$154</c:f>
              <c:numCache>
                <c:formatCode>General</c:formatCode>
                <c:ptCount val="152"/>
                <c:pt idx="0">
                  <c:v>0.0</c:v>
                </c:pt>
                <c:pt idx="1">
                  <c:v>#N/A</c:v>
                </c:pt>
                <c:pt idx="2">
                  <c:v>84.0</c:v>
                </c:pt>
                <c:pt idx="3">
                  <c:v>121.0</c:v>
                </c:pt>
                <c:pt idx="4">
                  <c:v>146.0</c:v>
                </c:pt>
                <c:pt idx="5">
                  <c:v>157.0</c:v>
                </c:pt>
                <c:pt idx="6">
                  <c:v>166.0</c:v>
                </c:pt>
                <c:pt idx="7">
                  <c:v>176.0</c:v>
                </c:pt>
                <c:pt idx="8">
                  <c:v>180.0</c:v>
                </c:pt>
                <c:pt idx="9">
                  <c:v>189.0</c:v>
                </c:pt>
                <c:pt idx="10">
                  <c:v>196.0</c:v>
                </c:pt>
                <c:pt idx="11">
                  <c:v>201.0</c:v>
                </c:pt>
                <c:pt idx="12">
                  <c:v>209.0</c:v>
                </c:pt>
                <c:pt idx="13">
                  <c:v>218.0</c:v>
                </c:pt>
                <c:pt idx="14">
                  <c:v>232.0</c:v>
                </c:pt>
                <c:pt idx="15">
                  <c:v>240.0</c:v>
                </c:pt>
                <c:pt idx="16">
                  <c:v>247.0</c:v>
                </c:pt>
                <c:pt idx="17">
                  <c:v>249.0</c:v>
                </c:pt>
                <c:pt idx="18">
                  <c:v>255.0</c:v>
                </c:pt>
                <c:pt idx="19">
                  <c:v>260.0</c:v>
                </c:pt>
                <c:pt idx="20">
                  <c:v>265.0</c:v>
                </c:pt>
                <c:pt idx="21">
                  <c:v>268.0</c:v>
                </c:pt>
                <c:pt idx="22">
                  <c:v>275.0</c:v>
                </c:pt>
                <c:pt idx="23">
                  <c:v>277.0</c:v>
                </c:pt>
                <c:pt idx="24">
                  <c:v>284.0</c:v>
                </c:pt>
                <c:pt idx="25">
                  <c:v>292.0</c:v>
                </c:pt>
                <c:pt idx="26">
                  <c:v>297.0</c:v>
                </c:pt>
                <c:pt idx="27">
                  <c:v>304.0</c:v>
                </c:pt>
                <c:pt idx="28">
                  <c:v>362.0</c:v>
                </c:pt>
                <c:pt idx="29">
                  <c:v>394.0</c:v>
                </c:pt>
                <c:pt idx="30">
                  <c:v>411.0</c:v>
                </c:pt>
                <c:pt idx="31">
                  <c:v>438.0</c:v>
                </c:pt>
                <c:pt idx="32">
                  <c:v>504.0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Historical!$C$1</c:f>
              <c:strCache>
                <c:ptCount val="1"/>
                <c:pt idx="0">
                  <c:v>2018</c:v>
                </c:pt>
              </c:strCache>
            </c:strRef>
          </c:tx>
          <c:spPr>
            <a:ln w="12700" cmpd="sng">
              <a:solidFill>
                <a:schemeClr val="tx1"/>
              </a:solidFill>
              <a:prstDash val="sysDot"/>
              <a:headEnd type="none"/>
              <a:tailEnd type="none"/>
            </a:ln>
          </c:spPr>
          <c:marker>
            <c:symbol val="none"/>
          </c:marker>
          <c:val>
            <c:numRef>
              <c:f>Historical!$C$2:$C$152</c:f>
              <c:numCache>
                <c:formatCode>General</c:formatCode>
                <c:ptCount val="151"/>
                <c:pt idx="0">
                  <c:v>118.0</c:v>
                </c:pt>
                <c:pt idx="1">
                  <c:v>177.0</c:v>
                </c:pt>
                <c:pt idx="2">
                  <c:v>199.0</c:v>
                </c:pt>
                <c:pt idx="3">
                  <c:v>209.0</c:v>
                </c:pt>
                <c:pt idx="4">
                  <c:v>230.0</c:v>
                </c:pt>
                <c:pt idx="5">
                  <c:v>255.0</c:v>
                </c:pt>
                <c:pt idx="6">
                  <c:v>263.0</c:v>
                </c:pt>
                <c:pt idx="7">
                  <c:v>274.0</c:v>
                </c:pt>
                <c:pt idx="8">
                  <c:v>282.0</c:v>
                </c:pt>
                <c:pt idx="9">
                  <c:v>287.0</c:v>
                </c:pt>
                <c:pt idx="10">
                  <c:v>292.0</c:v>
                </c:pt>
                <c:pt idx="11">
                  <c:v>298.0</c:v>
                </c:pt>
                <c:pt idx="12">
                  <c:v>302.0</c:v>
                </c:pt>
                <c:pt idx="13">
                  <c:v>307.0</c:v>
                </c:pt>
                <c:pt idx="14">
                  <c:v>307.0</c:v>
                </c:pt>
                <c:pt idx="15">
                  <c:v>312.0</c:v>
                </c:pt>
                <c:pt idx="16">
                  <c:v>315.0</c:v>
                </c:pt>
                <c:pt idx="17">
                  <c:v>318.0</c:v>
                </c:pt>
                <c:pt idx="18">
                  <c:v>324.0</c:v>
                </c:pt>
                <c:pt idx="19">
                  <c:v>349.0</c:v>
                </c:pt>
                <c:pt idx="20">
                  <c:v>356.0</c:v>
                </c:pt>
                <c:pt idx="21">
                  <c:v>366.0</c:v>
                </c:pt>
                <c:pt idx="22">
                  <c:v>378.0</c:v>
                </c:pt>
                <c:pt idx="23">
                  <c:v>383.0</c:v>
                </c:pt>
                <c:pt idx="24">
                  <c:v>385.0</c:v>
                </c:pt>
                <c:pt idx="25">
                  <c:v>386.0</c:v>
                </c:pt>
                <c:pt idx="26">
                  <c:v>406.0</c:v>
                </c:pt>
                <c:pt idx="27">
                  <c:v>419.0</c:v>
                </c:pt>
                <c:pt idx="28">
                  <c:v>432.0</c:v>
                </c:pt>
                <c:pt idx="29">
                  <c:v>445.0</c:v>
                </c:pt>
                <c:pt idx="30">
                  <c:v>464.0</c:v>
                </c:pt>
                <c:pt idx="31">
                  <c:v>517.0</c:v>
                </c:pt>
                <c:pt idx="32">
                  <c:v>522.0</c:v>
                </c:pt>
                <c:pt idx="33">
                  <c:v>530.0</c:v>
                </c:pt>
                <c:pt idx="34">
                  <c:v>540.0</c:v>
                </c:pt>
                <c:pt idx="35">
                  <c:v>544.0</c:v>
                </c:pt>
                <c:pt idx="36">
                  <c:v>545.0</c:v>
                </c:pt>
                <c:pt idx="37">
                  <c:v>548.0</c:v>
                </c:pt>
                <c:pt idx="38">
                  <c:v>551.0</c:v>
                </c:pt>
                <c:pt idx="39">
                  <c:v>553.0</c:v>
                </c:pt>
                <c:pt idx="40">
                  <c:v>559.0</c:v>
                </c:pt>
                <c:pt idx="41">
                  <c:v>574.0</c:v>
                </c:pt>
                <c:pt idx="42">
                  <c:v>579.0</c:v>
                </c:pt>
                <c:pt idx="43">
                  <c:v>584.0</c:v>
                </c:pt>
                <c:pt idx="44">
                  <c:v>585.0</c:v>
                </c:pt>
                <c:pt idx="45">
                  <c:v>589.0</c:v>
                </c:pt>
                <c:pt idx="46">
                  <c:v>599.0</c:v>
                </c:pt>
                <c:pt idx="47">
                  <c:v>603.0</c:v>
                </c:pt>
                <c:pt idx="48">
                  <c:v>612.0</c:v>
                </c:pt>
                <c:pt idx="49">
                  <c:v>613.0</c:v>
                </c:pt>
                <c:pt idx="50">
                  <c:v>613.0</c:v>
                </c:pt>
                <c:pt idx="51">
                  <c:v>614.0</c:v>
                </c:pt>
                <c:pt idx="52">
                  <c:v>619.0</c:v>
                </c:pt>
                <c:pt idx="53">
                  <c:v>625.0</c:v>
                </c:pt>
                <c:pt idx="54">
                  <c:v>658.0</c:v>
                </c:pt>
                <c:pt idx="55">
                  <c:v>672.0</c:v>
                </c:pt>
                <c:pt idx="56">
                  <c:v>680.0</c:v>
                </c:pt>
                <c:pt idx="57">
                  <c:v>688.0</c:v>
                </c:pt>
                <c:pt idx="58">
                  <c:v>696.0</c:v>
                </c:pt>
                <c:pt idx="59">
                  <c:v>708.0</c:v>
                </c:pt>
                <c:pt idx="60">
                  <c:v>721.0</c:v>
                </c:pt>
                <c:pt idx="61">
                  <c:v>749.0</c:v>
                </c:pt>
                <c:pt idx="62">
                  <c:v>814.0</c:v>
                </c:pt>
                <c:pt idx="63">
                  <c:v>818.0</c:v>
                </c:pt>
                <c:pt idx="64">
                  <c:v>822.0</c:v>
                </c:pt>
                <c:pt idx="65">
                  <c:v>826.0</c:v>
                </c:pt>
                <c:pt idx="66">
                  <c:v>829.0</c:v>
                </c:pt>
                <c:pt idx="67">
                  <c:v>835.0</c:v>
                </c:pt>
                <c:pt idx="68">
                  <c:v>836.0</c:v>
                </c:pt>
                <c:pt idx="69">
                  <c:v>837.0</c:v>
                </c:pt>
                <c:pt idx="70">
                  <c:v>841.0</c:v>
                </c:pt>
                <c:pt idx="71">
                  <c:v>842.0</c:v>
                </c:pt>
                <c:pt idx="72">
                  <c:v>845.0</c:v>
                </c:pt>
                <c:pt idx="73">
                  <c:v>846.0</c:v>
                </c:pt>
                <c:pt idx="74">
                  <c:v>849.0</c:v>
                </c:pt>
                <c:pt idx="75">
                  <c:v>852.0</c:v>
                </c:pt>
                <c:pt idx="76">
                  <c:v>855.0</c:v>
                </c:pt>
                <c:pt idx="77">
                  <c:v>863.0</c:v>
                </c:pt>
                <c:pt idx="78">
                  <c:v>864.0</c:v>
                </c:pt>
                <c:pt idx="79">
                  <c:v>867.0</c:v>
                </c:pt>
                <c:pt idx="80">
                  <c:v>869.0</c:v>
                </c:pt>
                <c:pt idx="81">
                  <c:v>876.0</c:v>
                </c:pt>
                <c:pt idx="82">
                  <c:v>878.0</c:v>
                </c:pt>
                <c:pt idx="83">
                  <c:v>883.0</c:v>
                </c:pt>
                <c:pt idx="84">
                  <c:v>885.0</c:v>
                </c:pt>
                <c:pt idx="85">
                  <c:v>888.0</c:v>
                </c:pt>
                <c:pt idx="86">
                  <c:v>891.0</c:v>
                </c:pt>
                <c:pt idx="87">
                  <c:v>893.0</c:v>
                </c:pt>
                <c:pt idx="88">
                  <c:v>898.0</c:v>
                </c:pt>
                <c:pt idx="89">
                  <c:v>900.0</c:v>
                </c:pt>
                <c:pt idx="90">
                  <c:v>908.0</c:v>
                </c:pt>
                <c:pt idx="91">
                  <c:v>912.0</c:v>
                </c:pt>
                <c:pt idx="92">
                  <c:v>916.0</c:v>
                </c:pt>
                <c:pt idx="93">
                  <c:v>923.0</c:v>
                </c:pt>
                <c:pt idx="94">
                  <c:v>926.0</c:v>
                </c:pt>
                <c:pt idx="95">
                  <c:v>927.0</c:v>
                </c:pt>
                <c:pt idx="96">
                  <c:v>930.0</c:v>
                </c:pt>
                <c:pt idx="97">
                  <c:v>936.0</c:v>
                </c:pt>
                <c:pt idx="98">
                  <c:v>953.0</c:v>
                </c:pt>
                <c:pt idx="99">
                  <c:v>958.0</c:v>
                </c:pt>
                <c:pt idx="100">
                  <c:v>961.0</c:v>
                </c:pt>
                <c:pt idx="101">
                  <c:v>965.0</c:v>
                </c:pt>
                <c:pt idx="102">
                  <c:v>971.0</c:v>
                </c:pt>
                <c:pt idx="103">
                  <c:v>981.0</c:v>
                </c:pt>
                <c:pt idx="104">
                  <c:v>988.0</c:v>
                </c:pt>
                <c:pt idx="105">
                  <c:v>991.0</c:v>
                </c:pt>
                <c:pt idx="106">
                  <c:v>998.0</c:v>
                </c:pt>
                <c:pt idx="107">
                  <c:v>1010.0</c:v>
                </c:pt>
                <c:pt idx="108">
                  <c:v>1015.0</c:v>
                </c:pt>
                <c:pt idx="109">
                  <c:v>1023.0</c:v>
                </c:pt>
                <c:pt idx="110">
                  <c:v>1031.0</c:v>
                </c:pt>
                <c:pt idx="111">
                  <c:v>1035.0</c:v>
                </c:pt>
                <c:pt idx="112">
                  <c:v>1052.0</c:v>
                </c:pt>
                <c:pt idx="113">
                  <c:v>1065.0</c:v>
                </c:pt>
                <c:pt idx="114">
                  <c:v>1072.0</c:v>
                </c:pt>
                <c:pt idx="115">
                  <c:v>1080.0</c:v>
                </c:pt>
                <c:pt idx="116">
                  <c:v>1090.0</c:v>
                </c:pt>
                <c:pt idx="117">
                  <c:v>1102.0</c:v>
                </c:pt>
                <c:pt idx="118">
                  <c:v>1103.0</c:v>
                </c:pt>
                <c:pt idx="119">
                  <c:v>1119.0</c:v>
                </c:pt>
                <c:pt idx="120">
                  <c:v>1119.0</c:v>
                </c:pt>
                <c:pt idx="121">
                  <c:v>1120.0</c:v>
                </c:pt>
                <c:pt idx="122">
                  <c:v>1127.0</c:v>
                </c:pt>
                <c:pt idx="123">
                  <c:v>1139.0</c:v>
                </c:pt>
                <c:pt idx="124">
                  <c:v>1143.0</c:v>
                </c:pt>
                <c:pt idx="125">
                  <c:v>1150.0</c:v>
                </c:pt>
                <c:pt idx="126">
                  <c:v>1153.0</c:v>
                </c:pt>
                <c:pt idx="127">
                  <c:v>1158.0</c:v>
                </c:pt>
                <c:pt idx="128">
                  <c:v>1162.0</c:v>
                </c:pt>
                <c:pt idx="129">
                  <c:v>1169.0</c:v>
                </c:pt>
                <c:pt idx="130">
                  <c:v>1180.0</c:v>
                </c:pt>
                <c:pt idx="131">
                  <c:v>1189.0</c:v>
                </c:pt>
                <c:pt idx="132">
                  <c:v>1191.0</c:v>
                </c:pt>
                <c:pt idx="133">
                  <c:v>1200.0</c:v>
                </c:pt>
                <c:pt idx="134">
                  <c:v>1209.0</c:v>
                </c:pt>
                <c:pt idx="135">
                  <c:v>1210.0</c:v>
                </c:pt>
                <c:pt idx="136">
                  <c:v>1213.0</c:v>
                </c:pt>
                <c:pt idx="137">
                  <c:v>1215.0</c:v>
                </c:pt>
                <c:pt idx="138">
                  <c:v>1216.0</c:v>
                </c:pt>
                <c:pt idx="139">
                  <c:v>1216.0</c:v>
                </c:pt>
                <c:pt idx="140">
                  <c:v>1218.0</c:v>
                </c:pt>
                <c:pt idx="141">
                  <c:v>1218.0</c:v>
                </c:pt>
                <c:pt idx="142">
                  <c:v>1218.0</c:v>
                </c:pt>
                <c:pt idx="143">
                  <c:v>1218.0</c:v>
                </c:pt>
                <c:pt idx="144">
                  <c:v>1218.0</c:v>
                </c:pt>
                <c:pt idx="145">
                  <c:v>1218.0</c:v>
                </c:pt>
                <c:pt idx="146">
                  <c:v>1218.0</c:v>
                </c:pt>
                <c:pt idx="147">
                  <c:v>1218.0</c:v>
                </c:pt>
                <c:pt idx="148">
                  <c:v>1218.0</c:v>
                </c:pt>
                <c:pt idx="149">
                  <c:v>1218.0</c:v>
                </c:pt>
                <c:pt idx="150">
                  <c:v>1218.0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40061032"/>
        <c:axId val="-2140055576"/>
      </c:lineChart>
      <c:dateAx>
        <c:axId val="-2140061032"/>
        <c:scaling>
          <c:orientation val="minMax"/>
          <c:max val="42847.0"/>
        </c:scaling>
        <c:delete val="0"/>
        <c:axPos val="b"/>
        <c:title>
          <c:tx>
            <c:strRef>
              <c:f>'Dashboard (2)'!$A$42</c:f>
              <c:strCache>
                <c:ptCount val="1"/>
                <c:pt idx="0">
                  <c:v>1/1/19</c:v>
                </c:pt>
              </c:strCache>
            </c:strRef>
          </c:tx>
          <c:layout>
            <c:manualLayout>
              <c:xMode val="edge"/>
              <c:yMode val="edge"/>
              <c:x val="0.902849725394772"/>
              <c:y val="0.0205207010414021"/>
            </c:manualLayout>
          </c:layout>
          <c:overlay val="0"/>
          <c:txPr>
            <a:bodyPr/>
            <a:lstStyle/>
            <a:p>
              <a:pPr>
                <a:defRPr sz="1200"/>
              </a:pPr>
              <a:endParaRPr lang="en-US"/>
            </a:p>
          </c:txPr>
        </c:title>
        <c:numFmt formatCode="[$-409]d\-mmm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/>
            </a:pPr>
            <a:endParaRPr lang="en-US"/>
          </a:p>
        </c:txPr>
        <c:crossAx val="-2140055576"/>
        <c:crosses val="autoZero"/>
        <c:auto val="1"/>
        <c:lblOffset val="100"/>
        <c:baseTimeUnit val="days"/>
      </c:dateAx>
      <c:valAx>
        <c:axId val="-2140055576"/>
        <c:scaling>
          <c:orientation val="minMax"/>
        </c:scaling>
        <c:delete val="0"/>
        <c:axPos val="l"/>
        <c:majorGridlines/>
        <c:title>
          <c:tx>
            <c:strRef>
              <c:f>'Dashboard (2)'!$B$42</c:f>
              <c:strCache>
                <c:ptCount val="1"/>
                <c:pt idx="0">
                  <c:v>504 registered to-date</c:v>
                </c:pt>
              </c:strCache>
            </c:strRef>
          </c:tx>
          <c:layout>
            <c:manualLayout>
              <c:xMode val="edge"/>
              <c:yMode val="edge"/>
              <c:x val="0.657147031275999"/>
              <c:y val="0.00277615760992839"/>
            </c:manualLayout>
          </c:layout>
          <c:overlay val="0"/>
          <c:txPr>
            <a:bodyPr rot="0" vert="horz" lIns="2" anchor="ctr" anchorCtr="1">
              <a:spAutoFit/>
            </a:bodyPr>
            <a:lstStyle/>
            <a:p>
              <a:pPr>
                <a:defRPr sz="1200"/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-2140061032"/>
        <c:crosses val="autoZero"/>
        <c:crossBetween val="between"/>
        <c:majorUnit val="100.0"/>
      </c:valAx>
    </c:plotArea>
    <c:legend>
      <c:legendPos val="r"/>
      <c:layout>
        <c:manualLayout>
          <c:xMode val="edge"/>
          <c:yMode val="edge"/>
          <c:x val="0.0861594515026113"/>
          <c:y val="0.102329261311472"/>
          <c:w val="0.290771983640082"/>
          <c:h val="0.278758519382608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solidFill>
        <a:srgbClr val="4F81BD"/>
      </a:solidFill>
    </a:ln>
  </c:spPr>
  <c:printSettings>
    <c:headerFooter/>
    <c:pageMargins b="1.0" l="0.75" r="0.75" t="1.0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Registered vs Open Spots</a:t>
            </a:r>
          </a:p>
        </c:rich>
      </c:tx>
      <c:layout>
        <c:manualLayout>
          <c:xMode val="edge"/>
          <c:yMode val="edge"/>
          <c:x val="0.0785512752361445"/>
          <c:y val="0.023333333333333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666418897648089"/>
          <c:y val="0.183178587051619"/>
          <c:w val="0.916673621552356"/>
          <c:h val="0.604020669291338"/>
        </c:manualLayout>
      </c:layout>
      <c:barChart>
        <c:barDir val="col"/>
        <c:grouping val="percentStacked"/>
        <c:varyColors val="0"/>
        <c:ser>
          <c:idx val="0"/>
          <c:order val="0"/>
          <c:tx>
            <c:v>Resgistered</c:v>
          </c:tx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3"/>
              <c:pt idx="0">
                <c:v>_x000d_Long Distance</c:v>
              </c:pt>
              <c:pt idx="1">
                <c:v>_x0004_ Fun</c:v>
              </c:pt>
              <c:pt idx="2">
                <c:v>_x0006_ Total</c:v>
              </c:pt>
            </c:strLit>
          </c:cat>
          <c:val>
            <c:numRef>
              <c:f>(RegistrationByDate!$M$1,RegistrationByDate!$O$1,RegistrationByDate!$Q$1)</c:f>
              <c:numCache>
                <c:formatCode>General</c:formatCode>
                <c:ptCount val="3"/>
                <c:pt idx="0">
                  <c:v>467.0</c:v>
                </c:pt>
                <c:pt idx="1">
                  <c:v>37.0</c:v>
                </c:pt>
                <c:pt idx="2">
                  <c:v>504.0</c:v>
                </c:pt>
              </c:numCache>
            </c:numRef>
          </c:val>
        </c:ser>
        <c:ser>
          <c:idx val="1"/>
          <c:order val="1"/>
          <c:tx>
            <c:v>Open Spots</c:v>
          </c:tx>
          <c:spPr>
            <a:solidFill>
              <a:schemeClr val="bg1"/>
            </a:solidFill>
            <a:ln w="3175" cmpd="sng"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3"/>
              <c:pt idx="0">
                <c:v>_x000d_Long Distance</c:v>
              </c:pt>
              <c:pt idx="1">
                <c:v>_x0004_ Fun</c:v>
              </c:pt>
              <c:pt idx="2">
                <c:v>_x0006_ Total</c:v>
              </c:pt>
            </c:strLit>
          </c:cat>
          <c:val>
            <c:numRef>
              <c:f>(RegistrationByDate!$M$2,RegistrationByDate!$O$2,RegistrationByDate!$Q$2)</c:f>
              <c:numCache>
                <c:formatCode>General</c:formatCode>
                <c:ptCount val="3"/>
                <c:pt idx="0">
                  <c:v>563.0</c:v>
                </c:pt>
                <c:pt idx="1">
                  <c:v>163.0</c:v>
                </c:pt>
                <c:pt idx="2">
                  <c:v>726.0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40745592"/>
        <c:axId val="-2140734536"/>
      </c:barChart>
      <c:catAx>
        <c:axId val="-21407455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-2140734536"/>
        <c:crosses val="autoZero"/>
        <c:auto val="1"/>
        <c:lblAlgn val="ctr"/>
        <c:lblOffset val="100"/>
        <c:noMultiLvlLbl val="0"/>
      </c:catAx>
      <c:valAx>
        <c:axId val="-21407345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2140745592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0822824785517483"/>
          <c:y val="0.101488134295713"/>
          <c:w val="0.765914895040686"/>
          <c:h val="0.0598296697287839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Routes</a:t>
            </a:r>
          </a:p>
        </c:rich>
      </c:tx>
      <c:layout>
        <c:manualLayout>
          <c:xMode val="edge"/>
          <c:yMode val="edge"/>
          <c:x val="0.697137769574994"/>
          <c:y val="0.013888888888888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0436124394691"/>
          <c:y val="0.158029308836395"/>
          <c:w val="0.501708123250035"/>
          <c:h val="0.81132928696412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6"/>
              </a:solidFill>
            </c:spPr>
          </c:dPt>
          <c:dPt>
            <c:idx val="2"/>
            <c:bubble3D val="0"/>
            <c:spPr>
              <a:solidFill>
                <a:schemeClr val="accent5"/>
              </a:solidFill>
            </c:spPr>
          </c:dPt>
          <c:dPt>
            <c:idx val="3"/>
            <c:bubble3D val="0"/>
            <c:explosion val="18"/>
            <c:spPr>
              <a:solidFill>
                <a:schemeClr val="accent3"/>
              </a:solidFill>
            </c:spPr>
          </c:dPt>
          <c:dLbls>
            <c:dLbl>
              <c:idx val="0"/>
              <c:layout>
                <c:manualLayout>
                  <c:x val="0.0494538599975584"/>
                  <c:y val="0.0373638451443569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0.0034575958813391"/>
                  <c:y val="0.061652996500437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-0.135903930291507"/>
                  <c:y val="0.297763560804899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3"/>
              <c:layout>
                <c:manualLayout>
                  <c:x val="-0.141274427311069"/>
                  <c:y val="0.0044039807524059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'Dashboard (2)'!$I$42:$I$45</c:f>
              <c:strCache>
                <c:ptCount val="4"/>
                <c:pt idx="0">
                  <c:v>100 mile</c:v>
                </c:pt>
                <c:pt idx="1">
                  <c:v>100 km</c:v>
                </c:pt>
                <c:pt idx="2">
                  <c:v>85 mile</c:v>
                </c:pt>
                <c:pt idx="3">
                  <c:v>25 mile</c:v>
                </c:pt>
              </c:strCache>
            </c:strRef>
          </c:cat>
          <c:val>
            <c:numRef>
              <c:f>'Dashboard (2)'!$J$42:$J$45</c:f>
              <c:numCache>
                <c:formatCode>General</c:formatCode>
                <c:ptCount val="4"/>
                <c:pt idx="0">
                  <c:v>274.0</c:v>
                </c:pt>
                <c:pt idx="1">
                  <c:v>155.0</c:v>
                </c:pt>
                <c:pt idx="2">
                  <c:v>38.0</c:v>
                </c:pt>
                <c:pt idx="3">
                  <c:v>37.0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Where Did You Hear?</a:t>
            </a:r>
          </a:p>
        </c:rich>
      </c:tx>
      <c:layout>
        <c:manualLayout>
          <c:xMode val="edge"/>
          <c:yMode val="edge"/>
          <c:x val="0.229277171943465"/>
          <c:y val="0.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37831036745407"/>
          <c:y val="0.171987642169729"/>
          <c:w val="0.599033464566929"/>
          <c:h val="0.6867164260717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6600"/>
            </a:solidFill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explosion val="11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HearAboutEvent.cvs!$C$3:$C$9</c:f>
              <c:strCache>
                <c:ptCount val="7"/>
                <c:pt idx="0">
                  <c:v>Past Participant</c:v>
                </c:pt>
                <c:pt idx="1">
                  <c:v>Family/Friend</c:v>
                </c:pt>
                <c:pt idx="2">
                  <c:v>Internet/Website</c:v>
                </c:pt>
                <c:pt idx="3">
                  <c:v>FFBC Member</c:v>
                </c:pt>
                <c:pt idx="4">
                  <c:v>Facebook</c:v>
                </c:pt>
                <c:pt idx="5">
                  <c:v>CycleCA</c:v>
                </c:pt>
                <c:pt idx="6">
                  <c:v>0ther</c:v>
                </c:pt>
              </c:strCache>
            </c:strRef>
          </c:cat>
          <c:val>
            <c:numRef>
              <c:f>HearAboutEvent.cvs!$D$3:$D$9</c:f>
              <c:numCache>
                <c:formatCode>General</c:formatCode>
                <c:ptCount val="7"/>
                <c:pt idx="0">
                  <c:v>388.0</c:v>
                </c:pt>
                <c:pt idx="1">
                  <c:v>102.0</c:v>
                </c:pt>
                <c:pt idx="2">
                  <c:v>23.0</c:v>
                </c:pt>
                <c:pt idx="3">
                  <c:v>17.0</c:v>
                </c:pt>
                <c:pt idx="4">
                  <c:v>7.0</c:v>
                </c:pt>
                <c:pt idx="5">
                  <c:v>7.0</c:v>
                </c:pt>
                <c:pt idx="6">
                  <c:v>15.0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2140653688"/>
        <c:axId val="-2140656680"/>
      </c:barChart>
      <c:valAx>
        <c:axId val="-21406566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-2140653688"/>
        <c:crosses val="autoZero"/>
        <c:crossBetween val="between"/>
      </c:valAx>
      <c:catAx>
        <c:axId val="-2140653688"/>
        <c:scaling>
          <c:orientation val="minMax"/>
        </c:scaling>
        <c:delete val="0"/>
        <c:axPos val="l"/>
        <c:majorTickMark val="out"/>
        <c:minorTickMark val="none"/>
        <c:tickLblPos val="nextTo"/>
        <c:crossAx val="-214065668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Trend by Route</a:t>
            </a:r>
          </a:p>
        </c:rich>
      </c:tx>
      <c:layout>
        <c:manualLayout>
          <c:xMode val="edge"/>
          <c:yMode val="edge"/>
          <c:x val="0.370726495726496"/>
          <c:y val="0.013717421124828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672668079951544"/>
          <c:y val="0.0205761316872428"/>
          <c:w val="0.925957837001144"/>
          <c:h val="0.81920060918311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RegistrationByDate!$O$3</c:f>
              <c:strCache>
                <c:ptCount val="1"/>
                <c:pt idx="0">
                  <c:v>25 mile</c:v>
                </c:pt>
              </c:strCache>
            </c:strRef>
          </c:tx>
          <c:invertIfNegative val="0"/>
          <c:cat>
            <c:numRef>
              <c:f>RegistrationByDate!$A$4:$A$152</c:f>
              <c:numCache>
                <c:formatCode>m/d/yy;@</c:formatCode>
                <c:ptCount val="149"/>
                <c:pt idx="0">
                  <c:v>43434.0</c:v>
                </c:pt>
                <c:pt idx="1">
                  <c:v>43435.0</c:v>
                </c:pt>
                <c:pt idx="2">
                  <c:v>43436.0</c:v>
                </c:pt>
                <c:pt idx="3">
                  <c:v>43437.0</c:v>
                </c:pt>
                <c:pt idx="4">
                  <c:v>43438.0</c:v>
                </c:pt>
                <c:pt idx="5">
                  <c:v>43439.0</c:v>
                </c:pt>
                <c:pt idx="6">
                  <c:v>43440.0</c:v>
                </c:pt>
                <c:pt idx="7">
                  <c:v>43441.0</c:v>
                </c:pt>
                <c:pt idx="8">
                  <c:v>43442.0</c:v>
                </c:pt>
                <c:pt idx="9">
                  <c:v>43443.0</c:v>
                </c:pt>
                <c:pt idx="10">
                  <c:v>43444.0</c:v>
                </c:pt>
                <c:pt idx="11">
                  <c:v>43445.0</c:v>
                </c:pt>
                <c:pt idx="12">
                  <c:v>43446.0</c:v>
                </c:pt>
                <c:pt idx="13">
                  <c:v>43447.0</c:v>
                </c:pt>
                <c:pt idx="14">
                  <c:v>43448.0</c:v>
                </c:pt>
                <c:pt idx="15">
                  <c:v>43449.0</c:v>
                </c:pt>
                <c:pt idx="16">
                  <c:v>43450.0</c:v>
                </c:pt>
                <c:pt idx="17">
                  <c:v>43451.0</c:v>
                </c:pt>
                <c:pt idx="18">
                  <c:v>43452.0</c:v>
                </c:pt>
                <c:pt idx="19">
                  <c:v>43453.0</c:v>
                </c:pt>
                <c:pt idx="20">
                  <c:v>43454.0</c:v>
                </c:pt>
                <c:pt idx="21">
                  <c:v>43455.0</c:v>
                </c:pt>
                <c:pt idx="22">
                  <c:v>43456.0</c:v>
                </c:pt>
                <c:pt idx="23">
                  <c:v>43457.0</c:v>
                </c:pt>
                <c:pt idx="24">
                  <c:v>43458.0</c:v>
                </c:pt>
                <c:pt idx="25">
                  <c:v>43459.0</c:v>
                </c:pt>
                <c:pt idx="26">
                  <c:v>43460.0</c:v>
                </c:pt>
                <c:pt idx="27">
                  <c:v>43461.0</c:v>
                </c:pt>
                <c:pt idx="28">
                  <c:v>43462.0</c:v>
                </c:pt>
                <c:pt idx="29">
                  <c:v>43463.0</c:v>
                </c:pt>
                <c:pt idx="30">
                  <c:v>43464.0</c:v>
                </c:pt>
                <c:pt idx="31">
                  <c:v>43465.0</c:v>
                </c:pt>
                <c:pt idx="32">
                  <c:v>43466.0</c:v>
                </c:pt>
                <c:pt idx="33">
                  <c:v>43467.0</c:v>
                </c:pt>
                <c:pt idx="34">
                  <c:v>43468.0</c:v>
                </c:pt>
                <c:pt idx="35">
                  <c:v>43469.0</c:v>
                </c:pt>
                <c:pt idx="36">
                  <c:v>43470.0</c:v>
                </c:pt>
                <c:pt idx="37">
                  <c:v>43471.0</c:v>
                </c:pt>
                <c:pt idx="38">
                  <c:v>43472.0</c:v>
                </c:pt>
                <c:pt idx="39">
                  <c:v>43473.0</c:v>
                </c:pt>
                <c:pt idx="40">
                  <c:v>43474.0</c:v>
                </c:pt>
                <c:pt idx="41">
                  <c:v>43475.0</c:v>
                </c:pt>
                <c:pt idx="42">
                  <c:v>43476.0</c:v>
                </c:pt>
                <c:pt idx="43">
                  <c:v>43477.0</c:v>
                </c:pt>
                <c:pt idx="44">
                  <c:v>43478.0</c:v>
                </c:pt>
                <c:pt idx="45">
                  <c:v>43479.0</c:v>
                </c:pt>
                <c:pt idx="46">
                  <c:v>43480.0</c:v>
                </c:pt>
                <c:pt idx="47">
                  <c:v>43481.0</c:v>
                </c:pt>
                <c:pt idx="48">
                  <c:v>43482.0</c:v>
                </c:pt>
                <c:pt idx="49">
                  <c:v>43483.0</c:v>
                </c:pt>
                <c:pt idx="50">
                  <c:v>43484.0</c:v>
                </c:pt>
                <c:pt idx="51">
                  <c:v>43485.0</c:v>
                </c:pt>
                <c:pt idx="52">
                  <c:v>43486.0</c:v>
                </c:pt>
                <c:pt idx="53">
                  <c:v>43487.0</c:v>
                </c:pt>
                <c:pt idx="54">
                  <c:v>43488.0</c:v>
                </c:pt>
                <c:pt idx="55">
                  <c:v>43489.0</c:v>
                </c:pt>
                <c:pt idx="56">
                  <c:v>43490.0</c:v>
                </c:pt>
                <c:pt idx="57">
                  <c:v>43491.0</c:v>
                </c:pt>
                <c:pt idx="58">
                  <c:v>43492.0</c:v>
                </c:pt>
                <c:pt idx="59">
                  <c:v>43493.0</c:v>
                </c:pt>
                <c:pt idx="60">
                  <c:v>43494.0</c:v>
                </c:pt>
                <c:pt idx="61">
                  <c:v>43495.0</c:v>
                </c:pt>
                <c:pt idx="62">
                  <c:v>43496.0</c:v>
                </c:pt>
                <c:pt idx="63">
                  <c:v>43497.0</c:v>
                </c:pt>
                <c:pt idx="64">
                  <c:v>43498.0</c:v>
                </c:pt>
                <c:pt idx="65">
                  <c:v>43499.0</c:v>
                </c:pt>
                <c:pt idx="66">
                  <c:v>43500.0</c:v>
                </c:pt>
                <c:pt idx="67">
                  <c:v>43501.0</c:v>
                </c:pt>
                <c:pt idx="68">
                  <c:v>43502.0</c:v>
                </c:pt>
                <c:pt idx="69">
                  <c:v>43503.0</c:v>
                </c:pt>
                <c:pt idx="70">
                  <c:v>43504.0</c:v>
                </c:pt>
                <c:pt idx="71">
                  <c:v>43505.0</c:v>
                </c:pt>
                <c:pt idx="72">
                  <c:v>43506.0</c:v>
                </c:pt>
                <c:pt idx="73">
                  <c:v>43507.0</c:v>
                </c:pt>
                <c:pt idx="74">
                  <c:v>43508.0</c:v>
                </c:pt>
                <c:pt idx="75">
                  <c:v>43509.0</c:v>
                </c:pt>
                <c:pt idx="76">
                  <c:v>43510.0</c:v>
                </c:pt>
                <c:pt idx="77">
                  <c:v>43511.0</c:v>
                </c:pt>
                <c:pt idx="78">
                  <c:v>43512.0</c:v>
                </c:pt>
                <c:pt idx="79">
                  <c:v>43513.0</c:v>
                </c:pt>
                <c:pt idx="80">
                  <c:v>43514.0</c:v>
                </c:pt>
                <c:pt idx="81">
                  <c:v>43515.0</c:v>
                </c:pt>
                <c:pt idx="82">
                  <c:v>43516.0</c:v>
                </c:pt>
                <c:pt idx="83">
                  <c:v>43517.0</c:v>
                </c:pt>
                <c:pt idx="84">
                  <c:v>43518.0</c:v>
                </c:pt>
                <c:pt idx="85">
                  <c:v>43519.0</c:v>
                </c:pt>
                <c:pt idx="86">
                  <c:v>43520.0</c:v>
                </c:pt>
                <c:pt idx="87">
                  <c:v>43521.0</c:v>
                </c:pt>
                <c:pt idx="88">
                  <c:v>43522.0</c:v>
                </c:pt>
                <c:pt idx="89">
                  <c:v>43523.0</c:v>
                </c:pt>
                <c:pt idx="90">
                  <c:v>43524.0</c:v>
                </c:pt>
                <c:pt idx="91">
                  <c:v>43525.0</c:v>
                </c:pt>
                <c:pt idx="92">
                  <c:v>43526.0</c:v>
                </c:pt>
                <c:pt idx="93">
                  <c:v>43527.0</c:v>
                </c:pt>
                <c:pt idx="94">
                  <c:v>43528.0</c:v>
                </c:pt>
                <c:pt idx="95">
                  <c:v>43529.0</c:v>
                </c:pt>
                <c:pt idx="96">
                  <c:v>43530.0</c:v>
                </c:pt>
                <c:pt idx="97">
                  <c:v>43531.0</c:v>
                </c:pt>
                <c:pt idx="98">
                  <c:v>43532.0</c:v>
                </c:pt>
                <c:pt idx="99">
                  <c:v>43533.0</c:v>
                </c:pt>
                <c:pt idx="100">
                  <c:v>43534.0</c:v>
                </c:pt>
                <c:pt idx="101">
                  <c:v>43535.0</c:v>
                </c:pt>
                <c:pt idx="102">
                  <c:v>43536.0</c:v>
                </c:pt>
                <c:pt idx="103">
                  <c:v>43537.0</c:v>
                </c:pt>
                <c:pt idx="104">
                  <c:v>43538.0</c:v>
                </c:pt>
                <c:pt idx="105">
                  <c:v>43539.0</c:v>
                </c:pt>
                <c:pt idx="106">
                  <c:v>43540.0</c:v>
                </c:pt>
                <c:pt idx="107">
                  <c:v>43541.0</c:v>
                </c:pt>
                <c:pt idx="108">
                  <c:v>43542.0</c:v>
                </c:pt>
                <c:pt idx="109">
                  <c:v>43543.0</c:v>
                </c:pt>
                <c:pt idx="110">
                  <c:v>43544.0</c:v>
                </c:pt>
                <c:pt idx="111">
                  <c:v>43545.0</c:v>
                </c:pt>
                <c:pt idx="112">
                  <c:v>43546.0</c:v>
                </c:pt>
                <c:pt idx="113">
                  <c:v>43547.0</c:v>
                </c:pt>
                <c:pt idx="114">
                  <c:v>43548.0</c:v>
                </c:pt>
                <c:pt idx="115">
                  <c:v>43549.0</c:v>
                </c:pt>
                <c:pt idx="116">
                  <c:v>43550.0</c:v>
                </c:pt>
                <c:pt idx="117">
                  <c:v>43551.0</c:v>
                </c:pt>
                <c:pt idx="118">
                  <c:v>43552.0</c:v>
                </c:pt>
                <c:pt idx="119">
                  <c:v>43553.0</c:v>
                </c:pt>
                <c:pt idx="120">
                  <c:v>43554.0</c:v>
                </c:pt>
                <c:pt idx="121">
                  <c:v>43555.0</c:v>
                </c:pt>
                <c:pt idx="122">
                  <c:v>43556.0</c:v>
                </c:pt>
                <c:pt idx="123">
                  <c:v>43557.0</c:v>
                </c:pt>
                <c:pt idx="124">
                  <c:v>43558.0</c:v>
                </c:pt>
                <c:pt idx="125">
                  <c:v>43559.0</c:v>
                </c:pt>
                <c:pt idx="126">
                  <c:v>43560.0</c:v>
                </c:pt>
                <c:pt idx="127">
                  <c:v>43561.0</c:v>
                </c:pt>
                <c:pt idx="128">
                  <c:v>43562.0</c:v>
                </c:pt>
                <c:pt idx="129">
                  <c:v>43563.0</c:v>
                </c:pt>
                <c:pt idx="130">
                  <c:v>43564.0</c:v>
                </c:pt>
                <c:pt idx="131">
                  <c:v>43565.0</c:v>
                </c:pt>
                <c:pt idx="132">
                  <c:v>43566.0</c:v>
                </c:pt>
                <c:pt idx="133">
                  <c:v>43567.0</c:v>
                </c:pt>
                <c:pt idx="134">
                  <c:v>43568.0</c:v>
                </c:pt>
                <c:pt idx="135">
                  <c:v>43569.0</c:v>
                </c:pt>
                <c:pt idx="136">
                  <c:v>43570.0</c:v>
                </c:pt>
                <c:pt idx="137">
                  <c:v>43571.0</c:v>
                </c:pt>
                <c:pt idx="138">
                  <c:v>43572.0</c:v>
                </c:pt>
                <c:pt idx="139">
                  <c:v>43573.0</c:v>
                </c:pt>
                <c:pt idx="140">
                  <c:v>43574.0</c:v>
                </c:pt>
                <c:pt idx="141">
                  <c:v>43575.0</c:v>
                </c:pt>
                <c:pt idx="142">
                  <c:v>43576.0</c:v>
                </c:pt>
                <c:pt idx="143">
                  <c:v>43577.0</c:v>
                </c:pt>
                <c:pt idx="144">
                  <c:v>43578.0</c:v>
                </c:pt>
                <c:pt idx="145">
                  <c:v>43579.0</c:v>
                </c:pt>
                <c:pt idx="146">
                  <c:v>43580.0</c:v>
                </c:pt>
                <c:pt idx="147">
                  <c:v>43581.0</c:v>
                </c:pt>
                <c:pt idx="148">
                  <c:v>43582.0</c:v>
                </c:pt>
              </c:numCache>
            </c:numRef>
          </c:cat>
          <c:val>
            <c:numRef>
              <c:f>RegistrationByDate!$O$4:$O$152</c:f>
              <c:numCache>
                <c:formatCode>General</c:formatCode>
                <c:ptCount val="149"/>
                <c:pt idx="0">
                  <c:v>#N/A</c:v>
                </c:pt>
                <c:pt idx="1">
                  <c:v>11.0</c:v>
                </c:pt>
                <c:pt idx="2">
                  <c:v>12.0</c:v>
                </c:pt>
                <c:pt idx="3">
                  <c:v>13.0</c:v>
                </c:pt>
                <c:pt idx="4">
                  <c:v>#N/A</c:v>
                </c:pt>
                <c:pt idx="5">
                  <c:v>14.0</c:v>
                </c:pt>
                <c:pt idx="6">
                  <c:v>#N/A</c:v>
                </c:pt>
                <c:pt idx="7">
                  <c:v>#N/A</c:v>
                </c:pt>
                <c:pt idx="8">
                  <c:v>15.0</c:v>
                </c:pt>
                <c:pt idx="9">
                  <c:v>16.0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21.0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22.0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23.0</c:v>
                </c:pt>
                <c:pt idx="25">
                  <c:v>25.0</c:v>
                </c:pt>
                <c:pt idx="26">
                  <c:v>#N/A</c:v>
                </c:pt>
                <c:pt idx="27">
                  <c:v>29.0</c:v>
                </c:pt>
                <c:pt idx="28">
                  <c:v>#N/A</c:v>
                </c:pt>
                <c:pt idx="29">
                  <c:v>#N/A</c:v>
                </c:pt>
                <c:pt idx="30">
                  <c:v>31.0</c:v>
                </c:pt>
                <c:pt idx="31">
                  <c:v>37.0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</c:numCache>
            </c:numRef>
          </c:val>
        </c:ser>
        <c:ser>
          <c:idx val="3"/>
          <c:order val="1"/>
          <c:tx>
            <c:strRef>
              <c:f>RegistrationByDate!$C$3</c:f>
              <c:strCache>
                <c:ptCount val="1"/>
                <c:pt idx="0">
                  <c:v>100 mile</c:v>
                </c:pt>
              </c:strCache>
            </c:strRef>
          </c:tx>
          <c:invertIfNegative val="0"/>
          <c:cat>
            <c:numRef>
              <c:f>RegistrationByDate!$A$4:$A$152</c:f>
              <c:numCache>
                <c:formatCode>m/d/yy;@</c:formatCode>
                <c:ptCount val="149"/>
                <c:pt idx="0">
                  <c:v>43434.0</c:v>
                </c:pt>
                <c:pt idx="1">
                  <c:v>43435.0</c:v>
                </c:pt>
                <c:pt idx="2">
                  <c:v>43436.0</c:v>
                </c:pt>
                <c:pt idx="3">
                  <c:v>43437.0</c:v>
                </c:pt>
                <c:pt idx="4">
                  <c:v>43438.0</c:v>
                </c:pt>
                <c:pt idx="5">
                  <c:v>43439.0</c:v>
                </c:pt>
                <c:pt idx="6">
                  <c:v>43440.0</c:v>
                </c:pt>
                <c:pt idx="7">
                  <c:v>43441.0</c:v>
                </c:pt>
                <c:pt idx="8">
                  <c:v>43442.0</c:v>
                </c:pt>
                <c:pt idx="9">
                  <c:v>43443.0</c:v>
                </c:pt>
                <c:pt idx="10">
                  <c:v>43444.0</c:v>
                </c:pt>
                <c:pt idx="11">
                  <c:v>43445.0</c:v>
                </c:pt>
                <c:pt idx="12">
                  <c:v>43446.0</c:v>
                </c:pt>
                <c:pt idx="13">
                  <c:v>43447.0</c:v>
                </c:pt>
                <c:pt idx="14">
                  <c:v>43448.0</c:v>
                </c:pt>
                <c:pt idx="15">
                  <c:v>43449.0</c:v>
                </c:pt>
                <c:pt idx="16">
                  <c:v>43450.0</c:v>
                </c:pt>
                <c:pt idx="17">
                  <c:v>43451.0</c:v>
                </c:pt>
                <c:pt idx="18">
                  <c:v>43452.0</c:v>
                </c:pt>
                <c:pt idx="19">
                  <c:v>43453.0</c:v>
                </c:pt>
                <c:pt idx="20">
                  <c:v>43454.0</c:v>
                </c:pt>
                <c:pt idx="21">
                  <c:v>43455.0</c:v>
                </c:pt>
                <c:pt idx="22">
                  <c:v>43456.0</c:v>
                </c:pt>
                <c:pt idx="23">
                  <c:v>43457.0</c:v>
                </c:pt>
                <c:pt idx="24">
                  <c:v>43458.0</c:v>
                </c:pt>
                <c:pt idx="25">
                  <c:v>43459.0</c:v>
                </c:pt>
                <c:pt idx="26">
                  <c:v>43460.0</c:v>
                </c:pt>
                <c:pt idx="27">
                  <c:v>43461.0</c:v>
                </c:pt>
                <c:pt idx="28">
                  <c:v>43462.0</c:v>
                </c:pt>
                <c:pt idx="29">
                  <c:v>43463.0</c:v>
                </c:pt>
                <c:pt idx="30">
                  <c:v>43464.0</c:v>
                </c:pt>
                <c:pt idx="31">
                  <c:v>43465.0</c:v>
                </c:pt>
                <c:pt idx="32">
                  <c:v>43466.0</c:v>
                </c:pt>
                <c:pt idx="33">
                  <c:v>43467.0</c:v>
                </c:pt>
                <c:pt idx="34">
                  <c:v>43468.0</c:v>
                </c:pt>
                <c:pt idx="35">
                  <c:v>43469.0</c:v>
                </c:pt>
                <c:pt idx="36">
                  <c:v>43470.0</c:v>
                </c:pt>
                <c:pt idx="37">
                  <c:v>43471.0</c:v>
                </c:pt>
                <c:pt idx="38">
                  <c:v>43472.0</c:v>
                </c:pt>
                <c:pt idx="39">
                  <c:v>43473.0</c:v>
                </c:pt>
                <c:pt idx="40">
                  <c:v>43474.0</c:v>
                </c:pt>
                <c:pt idx="41">
                  <c:v>43475.0</c:v>
                </c:pt>
                <c:pt idx="42">
                  <c:v>43476.0</c:v>
                </c:pt>
                <c:pt idx="43">
                  <c:v>43477.0</c:v>
                </c:pt>
                <c:pt idx="44">
                  <c:v>43478.0</c:v>
                </c:pt>
                <c:pt idx="45">
                  <c:v>43479.0</c:v>
                </c:pt>
                <c:pt idx="46">
                  <c:v>43480.0</c:v>
                </c:pt>
                <c:pt idx="47">
                  <c:v>43481.0</c:v>
                </c:pt>
                <c:pt idx="48">
                  <c:v>43482.0</c:v>
                </c:pt>
                <c:pt idx="49">
                  <c:v>43483.0</c:v>
                </c:pt>
                <c:pt idx="50">
                  <c:v>43484.0</c:v>
                </c:pt>
                <c:pt idx="51">
                  <c:v>43485.0</c:v>
                </c:pt>
                <c:pt idx="52">
                  <c:v>43486.0</c:v>
                </c:pt>
                <c:pt idx="53">
                  <c:v>43487.0</c:v>
                </c:pt>
                <c:pt idx="54">
                  <c:v>43488.0</c:v>
                </c:pt>
                <c:pt idx="55">
                  <c:v>43489.0</c:v>
                </c:pt>
                <c:pt idx="56">
                  <c:v>43490.0</c:v>
                </c:pt>
                <c:pt idx="57">
                  <c:v>43491.0</c:v>
                </c:pt>
                <c:pt idx="58">
                  <c:v>43492.0</c:v>
                </c:pt>
                <c:pt idx="59">
                  <c:v>43493.0</c:v>
                </c:pt>
                <c:pt idx="60">
                  <c:v>43494.0</c:v>
                </c:pt>
                <c:pt idx="61">
                  <c:v>43495.0</c:v>
                </c:pt>
                <c:pt idx="62">
                  <c:v>43496.0</c:v>
                </c:pt>
                <c:pt idx="63">
                  <c:v>43497.0</c:v>
                </c:pt>
                <c:pt idx="64">
                  <c:v>43498.0</c:v>
                </c:pt>
                <c:pt idx="65">
                  <c:v>43499.0</c:v>
                </c:pt>
                <c:pt idx="66">
                  <c:v>43500.0</c:v>
                </c:pt>
                <c:pt idx="67">
                  <c:v>43501.0</c:v>
                </c:pt>
                <c:pt idx="68">
                  <c:v>43502.0</c:v>
                </c:pt>
                <c:pt idx="69">
                  <c:v>43503.0</c:v>
                </c:pt>
                <c:pt idx="70">
                  <c:v>43504.0</c:v>
                </c:pt>
                <c:pt idx="71">
                  <c:v>43505.0</c:v>
                </c:pt>
                <c:pt idx="72">
                  <c:v>43506.0</c:v>
                </c:pt>
                <c:pt idx="73">
                  <c:v>43507.0</c:v>
                </c:pt>
                <c:pt idx="74">
                  <c:v>43508.0</c:v>
                </c:pt>
                <c:pt idx="75">
                  <c:v>43509.0</c:v>
                </c:pt>
                <c:pt idx="76">
                  <c:v>43510.0</c:v>
                </c:pt>
                <c:pt idx="77">
                  <c:v>43511.0</c:v>
                </c:pt>
                <c:pt idx="78">
                  <c:v>43512.0</c:v>
                </c:pt>
                <c:pt idx="79">
                  <c:v>43513.0</c:v>
                </c:pt>
                <c:pt idx="80">
                  <c:v>43514.0</c:v>
                </c:pt>
                <c:pt idx="81">
                  <c:v>43515.0</c:v>
                </c:pt>
                <c:pt idx="82">
                  <c:v>43516.0</c:v>
                </c:pt>
                <c:pt idx="83">
                  <c:v>43517.0</c:v>
                </c:pt>
                <c:pt idx="84">
                  <c:v>43518.0</c:v>
                </c:pt>
                <c:pt idx="85">
                  <c:v>43519.0</c:v>
                </c:pt>
                <c:pt idx="86">
                  <c:v>43520.0</c:v>
                </c:pt>
                <c:pt idx="87">
                  <c:v>43521.0</c:v>
                </c:pt>
                <c:pt idx="88">
                  <c:v>43522.0</c:v>
                </c:pt>
                <c:pt idx="89">
                  <c:v>43523.0</c:v>
                </c:pt>
                <c:pt idx="90">
                  <c:v>43524.0</c:v>
                </c:pt>
                <c:pt idx="91">
                  <c:v>43525.0</c:v>
                </c:pt>
                <c:pt idx="92">
                  <c:v>43526.0</c:v>
                </c:pt>
                <c:pt idx="93">
                  <c:v>43527.0</c:v>
                </c:pt>
                <c:pt idx="94">
                  <c:v>43528.0</c:v>
                </c:pt>
                <c:pt idx="95">
                  <c:v>43529.0</c:v>
                </c:pt>
                <c:pt idx="96">
                  <c:v>43530.0</c:v>
                </c:pt>
                <c:pt idx="97">
                  <c:v>43531.0</c:v>
                </c:pt>
                <c:pt idx="98">
                  <c:v>43532.0</c:v>
                </c:pt>
                <c:pt idx="99">
                  <c:v>43533.0</c:v>
                </c:pt>
                <c:pt idx="100">
                  <c:v>43534.0</c:v>
                </c:pt>
                <c:pt idx="101">
                  <c:v>43535.0</c:v>
                </c:pt>
                <c:pt idx="102">
                  <c:v>43536.0</c:v>
                </c:pt>
                <c:pt idx="103">
                  <c:v>43537.0</c:v>
                </c:pt>
                <c:pt idx="104">
                  <c:v>43538.0</c:v>
                </c:pt>
                <c:pt idx="105">
                  <c:v>43539.0</c:v>
                </c:pt>
                <c:pt idx="106">
                  <c:v>43540.0</c:v>
                </c:pt>
                <c:pt idx="107">
                  <c:v>43541.0</c:v>
                </c:pt>
                <c:pt idx="108">
                  <c:v>43542.0</c:v>
                </c:pt>
                <c:pt idx="109">
                  <c:v>43543.0</c:v>
                </c:pt>
                <c:pt idx="110">
                  <c:v>43544.0</c:v>
                </c:pt>
                <c:pt idx="111">
                  <c:v>43545.0</c:v>
                </c:pt>
                <c:pt idx="112">
                  <c:v>43546.0</c:v>
                </c:pt>
                <c:pt idx="113">
                  <c:v>43547.0</c:v>
                </c:pt>
                <c:pt idx="114">
                  <c:v>43548.0</c:v>
                </c:pt>
                <c:pt idx="115">
                  <c:v>43549.0</c:v>
                </c:pt>
                <c:pt idx="116">
                  <c:v>43550.0</c:v>
                </c:pt>
                <c:pt idx="117">
                  <c:v>43551.0</c:v>
                </c:pt>
                <c:pt idx="118">
                  <c:v>43552.0</c:v>
                </c:pt>
                <c:pt idx="119">
                  <c:v>43553.0</c:v>
                </c:pt>
                <c:pt idx="120">
                  <c:v>43554.0</c:v>
                </c:pt>
                <c:pt idx="121">
                  <c:v>43555.0</c:v>
                </c:pt>
                <c:pt idx="122">
                  <c:v>43556.0</c:v>
                </c:pt>
                <c:pt idx="123">
                  <c:v>43557.0</c:v>
                </c:pt>
                <c:pt idx="124">
                  <c:v>43558.0</c:v>
                </c:pt>
                <c:pt idx="125">
                  <c:v>43559.0</c:v>
                </c:pt>
                <c:pt idx="126">
                  <c:v>43560.0</c:v>
                </c:pt>
                <c:pt idx="127">
                  <c:v>43561.0</c:v>
                </c:pt>
                <c:pt idx="128">
                  <c:v>43562.0</c:v>
                </c:pt>
                <c:pt idx="129">
                  <c:v>43563.0</c:v>
                </c:pt>
                <c:pt idx="130">
                  <c:v>43564.0</c:v>
                </c:pt>
                <c:pt idx="131">
                  <c:v>43565.0</c:v>
                </c:pt>
                <c:pt idx="132">
                  <c:v>43566.0</c:v>
                </c:pt>
                <c:pt idx="133">
                  <c:v>43567.0</c:v>
                </c:pt>
                <c:pt idx="134">
                  <c:v>43568.0</c:v>
                </c:pt>
                <c:pt idx="135">
                  <c:v>43569.0</c:v>
                </c:pt>
                <c:pt idx="136">
                  <c:v>43570.0</c:v>
                </c:pt>
                <c:pt idx="137">
                  <c:v>43571.0</c:v>
                </c:pt>
                <c:pt idx="138">
                  <c:v>43572.0</c:v>
                </c:pt>
                <c:pt idx="139">
                  <c:v>43573.0</c:v>
                </c:pt>
                <c:pt idx="140">
                  <c:v>43574.0</c:v>
                </c:pt>
                <c:pt idx="141">
                  <c:v>43575.0</c:v>
                </c:pt>
                <c:pt idx="142">
                  <c:v>43576.0</c:v>
                </c:pt>
                <c:pt idx="143">
                  <c:v>43577.0</c:v>
                </c:pt>
                <c:pt idx="144">
                  <c:v>43578.0</c:v>
                </c:pt>
                <c:pt idx="145">
                  <c:v>43579.0</c:v>
                </c:pt>
                <c:pt idx="146">
                  <c:v>43580.0</c:v>
                </c:pt>
                <c:pt idx="147">
                  <c:v>43581.0</c:v>
                </c:pt>
                <c:pt idx="148">
                  <c:v>43582.0</c:v>
                </c:pt>
              </c:numCache>
            </c:numRef>
          </c:cat>
          <c:val>
            <c:numRef>
              <c:f>RegistrationByDate!$C$4:$C$152</c:f>
              <c:numCache>
                <c:formatCode>General</c:formatCode>
                <c:ptCount val="149"/>
                <c:pt idx="0">
                  <c:v>#N/A</c:v>
                </c:pt>
                <c:pt idx="1">
                  <c:v>41.0</c:v>
                </c:pt>
                <c:pt idx="2">
                  <c:v>58.0</c:v>
                </c:pt>
                <c:pt idx="3">
                  <c:v>71.0</c:v>
                </c:pt>
                <c:pt idx="4">
                  <c:v>77.0</c:v>
                </c:pt>
                <c:pt idx="5">
                  <c:v>84.0</c:v>
                </c:pt>
                <c:pt idx="6">
                  <c:v>91.0</c:v>
                </c:pt>
                <c:pt idx="7">
                  <c:v>93.0</c:v>
                </c:pt>
                <c:pt idx="8">
                  <c:v>98.0</c:v>
                </c:pt>
                <c:pt idx="9">
                  <c:v>102.0</c:v>
                </c:pt>
                <c:pt idx="10">
                  <c:v>103.0</c:v>
                </c:pt>
                <c:pt idx="11">
                  <c:v>109.0</c:v>
                </c:pt>
                <c:pt idx="12">
                  <c:v>114.0</c:v>
                </c:pt>
                <c:pt idx="13">
                  <c:v>123.0</c:v>
                </c:pt>
                <c:pt idx="14">
                  <c:v>129.0</c:v>
                </c:pt>
                <c:pt idx="15">
                  <c:v>130.0</c:v>
                </c:pt>
                <c:pt idx="16">
                  <c:v>132.0</c:v>
                </c:pt>
                <c:pt idx="17">
                  <c:v>136.0</c:v>
                </c:pt>
                <c:pt idx="18">
                  <c:v>138.0</c:v>
                </c:pt>
                <c:pt idx="19">
                  <c:v>139.0</c:v>
                </c:pt>
                <c:pt idx="20">
                  <c:v>140.0</c:v>
                </c:pt>
                <c:pt idx="21">
                  <c:v>142.0</c:v>
                </c:pt>
                <c:pt idx="22">
                  <c:v>144.0</c:v>
                </c:pt>
                <c:pt idx="23">
                  <c:v>149.0</c:v>
                </c:pt>
                <c:pt idx="24">
                  <c:v>156.0</c:v>
                </c:pt>
                <c:pt idx="25">
                  <c:v>159.0</c:v>
                </c:pt>
                <c:pt idx="26">
                  <c:v>165.0</c:v>
                </c:pt>
                <c:pt idx="27">
                  <c:v>196.0</c:v>
                </c:pt>
                <c:pt idx="28">
                  <c:v>214.0</c:v>
                </c:pt>
                <c:pt idx="29">
                  <c:v>228.0</c:v>
                </c:pt>
                <c:pt idx="30">
                  <c:v>243.0</c:v>
                </c:pt>
                <c:pt idx="31">
                  <c:v>274.0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</c:numCache>
            </c:numRef>
          </c:val>
        </c:ser>
        <c:ser>
          <c:idx val="4"/>
          <c:order val="2"/>
          <c:tx>
            <c:strRef>
              <c:f>RegistrationByDate!$G$3</c:f>
              <c:strCache>
                <c:ptCount val="1"/>
                <c:pt idx="0">
                  <c:v>85 mile</c:v>
                </c:pt>
              </c:strCache>
            </c:strRef>
          </c:tx>
          <c:invertIfNegative val="0"/>
          <c:cat>
            <c:numRef>
              <c:f>RegistrationByDate!$A$4:$A$152</c:f>
              <c:numCache>
                <c:formatCode>m/d/yy;@</c:formatCode>
                <c:ptCount val="149"/>
                <c:pt idx="0">
                  <c:v>43434.0</c:v>
                </c:pt>
                <c:pt idx="1">
                  <c:v>43435.0</c:v>
                </c:pt>
                <c:pt idx="2">
                  <c:v>43436.0</c:v>
                </c:pt>
                <c:pt idx="3">
                  <c:v>43437.0</c:v>
                </c:pt>
                <c:pt idx="4">
                  <c:v>43438.0</c:v>
                </c:pt>
                <c:pt idx="5">
                  <c:v>43439.0</c:v>
                </c:pt>
                <c:pt idx="6">
                  <c:v>43440.0</c:v>
                </c:pt>
                <c:pt idx="7">
                  <c:v>43441.0</c:v>
                </c:pt>
                <c:pt idx="8">
                  <c:v>43442.0</c:v>
                </c:pt>
                <c:pt idx="9">
                  <c:v>43443.0</c:v>
                </c:pt>
                <c:pt idx="10">
                  <c:v>43444.0</c:v>
                </c:pt>
                <c:pt idx="11">
                  <c:v>43445.0</c:v>
                </c:pt>
                <c:pt idx="12">
                  <c:v>43446.0</c:v>
                </c:pt>
                <c:pt idx="13">
                  <c:v>43447.0</c:v>
                </c:pt>
                <c:pt idx="14">
                  <c:v>43448.0</c:v>
                </c:pt>
                <c:pt idx="15">
                  <c:v>43449.0</c:v>
                </c:pt>
                <c:pt idx="16">
                  <c:v>43450.0</c:v>
                </c:pt>
                <c:pt idx="17">
                  <c:v>43451.0</c:v>
                </c:pt>
                <c:pt idx="18">
                  <c:v>43452.0</c:v>
                </c:pt>
                <c:pt idx="19">
                  <c:v>43453.0</c:v>
                </c:pt>
                <c:pt idx="20">
                  <c:v>43454.0</c:v>
                </c:pt>
                <c:pt idx="21">
                  <c:v>43455.0</c:v>
                </c:pt>
                <c:pt idx="22">
                  <c:v>43456.0</c:v>
                </c:pt>
                <c:pt idx="23">
                  <c:v>43457.0</c:v>
                </c:pt>
                <c:pt idx="24">
                  <c:v>43458.0</c:v>
                </c:pt>
                <c:pt idx="25">
                  <c:v>43459.0</c:v>
                </c:pt>
                <c:pt idx="26">
                  <c:v>43460.0</c:v>
                </c:pt>
                <c:pt idx="27">
                  <c:v>43461.0</c:v>
                </c:pt>
                <c:pt idx="28">
                  <c:v>43462.0</c:v>
                </c:pt>
                <c:pt idx="29">
                  <c:v>43463.0</c:v>
                </c:pt>
                <c:pt idx="30">
                  <c:v>43464.0</c:v>
                </c:pt>
                <c:pt idx="31">
                  <c:v>43465.0</c:v>
                </c:pt>
                <c:pt idx="32">
                  <c:v>43466.0</c:v>
                </c:pt>
                <c:pt idx="33">
                  <c:v>43467.0</c:v>
                </c:pt>
                <c:pt idx="34">
                  <c:v>43468.0</c:v>
                </c:pt>
                <c:pt idx="35">
                  <c:v>43469.0</c:v>
                </c:pt>
                <c:pt idx="36">
                  <c:v>43470.0</c:v>
                </c:pt>
                <c:pt idx="37">
                  <c:v>43471.0</c:v>
                </c:pt>
                <c:pt idx="38">
                  <c:v>43472.0</c:v>
                </c:pt>
                <c:pt idx="39">
                  <c:v>43473.0</c:v>
                </c:pt>
                <c:pt idx="40">
                  <c:v>43474.0</c:v>
                </c:pt>
                <c:pt idx="41">
                  <c:v>43475.0</c:v>
                </c:pt>
                <c:pt idx="42">
                  <c:v>43476.0</c:v>
                </c:pt>
                <c:pt idx="43">
                  <c:v>43477.0</c:v>
                </c:pt>
                <c:pt idx="44">
                  <c:v>43478.0</c:v>
                </c:pt>
                <c:pt idx="45">
                  <c:v>43479.0</c:v>
                </c:pt>
                <c:pt idx="46">
                  <c:v>43480.0</c:v>
                </c:pt>
                <c:pt idx="47">
                  <c:v>43481.0</c:v>
                </c:pt>
                <c:pt idx="48">
                  <c:v>43482.0</c:v>
                </c:pt>
                <c:pt idx="49">
                  <c:v>43483.0</c:v>
                </c:pt>
                <c:pt idx="50">
                  <c:v>43484.0</c:v>
                </c:pt>
                <c:pt idx="51">
                  <c:v>43485.0</c:v>
                </c:pt>
                <c:pt idx="52">
                  <c:v>43486.0</c:v>
                </c:pt>
                <c:pt idx="53">
                  <c:v>43487.0</c:v>
                </c:pt>
                <c:pt idx="54">
                  <c:v>43488.0</c:v>
                </c:pt>
                <c:pt idx="55">
                  <c:v>43489.0</c:v>
                </c:pt>
                <c:pt idx="56">
                  <c:v>43490.0</c:v>
                </c:pt>
                <c:pt idx="57">
                  <c:v>43491.0</c:v>
                </c:pt>
                <c:pt idx="58">
                  <c:v>43492.0</c:v>
                </c:pt>
                <c:pt idx="59">
                  <c:v>43493.0</c:v>
                </c:pt>
                <c:pt idx="60">
                  <c:v>43494.0</c:v>
                </c:pt>
                <c:pt idx="61">
                  <c:v>43495.0</c:v>
                </c:pt>
                <c:pt idx="62">
                  <c:v>43496.0</c:v>
                </c:pt>
                <c:pt idx="63">
                  <c:v>43497.0</c:v>
                </c:pt>
                <c:pt idx="64">
                  <c:v>43498.0</c:v>
                </c:pt>
                <c:pt idx="65">
                  <c:v>43499.0</c:v>
                </c:pt>
                <c:pt idx="66">
                  <c:v>43500.0</c:v>
                </c:pt>
                <c:pt idx="67">
                  <c:v>43501.0</c:v>
                </c:pt>
                <c:pt idx="68">
                  <c:v>43502.0</c:v>
                </c:pt>
                <c:pt idx="69">
                  <c:v>43503.0</c:v>
                </c:pt>
                <c:pt idx="70">
                  <c:v>43504.0</c:v>
                </c:pt>
                <c:pt idx="71">
                  <c:v>43505.0</c:v>
                </c:pt>
                <c:pt idx="72">
                  <c:v>43506.0</c:v>
                </c:pt>
                <c:pt idx="73">
                  <c:v>43507.0</c:v>
                </c:pt>
                <c:pt idx="74">
                  <c:v>43508.0</c:v>
                </c:pt>
                <c:pt idx="75">
                  <c:v>43509.0</c:v>
                </c:pt>
                <c:pt idx="76">
                  <c:v>43510.0</c:v>
                </c:pt>
                <c:pt idx="77">
                  <c:v>43511.0</c:v>
                </c:pt>
                <c:pt idx="78">
                  <c:v>43512.0</c:v>
                </c:pt>
                <c:pt idx="79">
                  <c:v>43513.0</c:v>
                </c:pt>
                <c:pt idx="80">
                  <c:v>43514.0</c:v>
                </c:pt>
                <c:pt idx="81">
                  <c:v>43515.0</c:v>
                </c:pt>
                <c:pt idx="82">
                  <c:v>43516.0</c:v>
                </c:pt>
                <c:pt idx="83">
                  <c:v>43517.0</c:v>
                </c:pt>
                <c:pt idx="84">
                  <c:v>43518.0</c:v>
                </c:pt>
                <c:pt idx="85">
                  <c:v>43519.0</c:v>
                </c:pt>
                <c:pt idx="86">
                  <c:v>43520.0</c:v>
                </c:pt>
                <c:pt idx="87">
                  <c:v>43521.0</c:v>
                </c:pt>
                <c:pt idx="88">
                  <c:v>43522.0</c:v>
                </c:pt>
                <c:pt idx="89">
                  <c:v>43523.0</c:v>
                </c:pt>
                <c:pt idx="90">
                  <c:v>43524.0</c:v>
                </c:pt>
                <c:pt idx="91">
                  <c:v>43525.0</c:v>
                </c:pt>
                <c:pt idx="92">
                  <c:v>43526.0</c:v>
                </c:pt>
                <c:pt idx="93">
                  <c:v>43527.0</c:v>
                </c:pt>
                <c:pt idx="94">
                  <c:v>43528.0</c:v>
                </c:pt>
                <c:pt idx="95">
                  <c:v>43529.0</c:v>
                </c:pt>
                <c:pt idx="96">
                  <c:v>43530.0</c:v>
                </c:pt>
                <c:pt idx="97">
                  <c:v>43531.0</c:v>
                </c:pt>
                <c:pt idx="98">
                  <c:v>43532.0</c:v>
                </c:pt>
                <c:pt idx="99">
                  <c:v>43533.0</c:v>
                </c:pt>
                <c:pt idx="100">
                  <c:v>43534.0</c:v>
                </c:pt>
                <c:pt idx="101">
                  <c:v>43535.0</c:v>
                </c:pt>
                <c:pt idx="102">
                  <c:v>43536.0</c:v>
                </c:pt>
                <c:pt idx="103">
                  <c:v>43537.0</c:v>
                </c:pt>
                <c:pt idx="104">
                  <c:v>43538.0</c:v>
                </c:pt>
                <c:pt idx="105">
                  <c:v>43539.0</c:v>
                </c:pt>
                <c:pt idx="106">
                  <c:v>43540.0</c:v>
                </c:pt>
                <c:pt idx="107">
                  <c:v>43541.0</c:v>
                </c:pt>
                <c:pt idx="108">
                  <c:v>43542.0</c:v>
                </c:pt>
                <c:pt idx="109">
                  <c:v>43543.0</c:v>
                </c:pt>
                <c:pt idx="110">
                  <c:v>43544.0</c:v>
                </c:pt>
                <c:pt idx="111">
                  <c:v>43545.0</c:v>
                </c:pt>
                <c:pt idx="112">
                  <c:v>43546.0</c:v>
                </c:pt>
                <c:pt idx="113">
                  <c:v>43547.0</c:v>
                </c:pt>
                <c:pt idx="114">
                  <c:v>43548.0</c:v>
                </c:pt>
                <c:pt idx="115">
                  <c:v>43549.0</c:v>
                </c:pt>
                <c:pt idx="116">
                  <c:v>43550.0</c:v>
                </c:pt>
                <c:pt idx="117">
                  <c:v>43551.0</c:v>
                </c:pt>
                <c:pt idx="118">
                  <c:v>43552.0</c:v>
                </c:pt>
                <c:pt idx="119">
                  <c:v>43553.0</c:v>
                </c:pt>
                <c:pt idx="120">
                  <c:v>43554.0</c:v>
                </c:pt>
                <c:pt idx="121">
                  <c:v>43555.0</c:v>
                </c:pt>
                <c:pt idx="122">
                  <c:v>43556.0</c:v>
                </c:pt>
                <c:pt idx="123">
                  <c:v>43557.0</c:v>
                </c:pt>
                <c:pt idx="124">
                  <c:v>43558.0</c:v>
                </c:pt>
                <c:pt idx="125">
                  <c:v>43559.0</c:v>
                </c:pt>
                <c:pt idx="126">
                  <c:v>43560.0</c:v>
                </c:pt>
                <c:pt idx="127">
                  <c:v>43561.0</c:v>
                </c:pt>
                <c:pt idx="128">
                  <c:v>43562.0</c:v>
                </c:pt>
                <c:pt idx="129">
                  <c:v>43563.0</c:v>
                </c:pt>
                <c:pt idx="130">
                  <c:v>43564.0</c:v>
                </c:pt>
                <c:pt idx="131">
                  <c:v>43565.0</c:v>
                </c:pt>
                <c:pt idx="132">
                  <c:v>43566.0</c:v>
                </c:pt>
                <c:pt idx="133">
                  <c:v>43567.0</c:v>
                </c:pt>
                <c:pt idx="134">
                  <c:v>43568.0</c:v>
                </c:pt>
                <c:pt idx="135">
                  <c:v>43569.0</c:v>
                </c:pt>
                <c:pt idx="136">
                  <c:v>43570.0</c:v>
                </c:pt>
                <c:pt idx="137">
                  <c:v>43571.0</c:v>
                </c:pt>
                <c:pt idx="138">
                  <c:v>43572.0</c:v>
                </c:pt>
                <c:pt idx="139">
                  <c:v>43573.0</c:v>
                </c:pt>
                <c:pt idx="140">
                  <c:v>43574.0</c:v>
                </c:pt>
                <c:pt idx="141">
                  <c:v>43575.0</c:v>
                </c:pt>
                <c:pt idx="142">
                  <c:v>43576.0</c:v>
                </c:pt>
                <c:pt idx="143">
                  <c:v>43577.0</c:v>
                </c:pt>
                <c:pt idx="144">
                  <c:v>43578.0</c:v>
                </c:pt>
                <c:pt idx="145">
                  <c:v>43579.0</c:v>
                </c:pt>
                <c:pt idx="146">
                  <c:v>43580.0</c:v>
                </c:pt>
                <c:pt idx="147">
                  <c:v>43581.0</c:v>
                </c:pt>
                <c:pt idx="148">
                  <c:v>43582.0</c:v>
                </c:pt>
              </c:numCache>
            </c:numRef>
          </c:cat>
          <c:val>
            <c:numRef>
              <c:f>RegistrationByDate!$G$4:$G$152</c:f>
              <c:numCache>
                <c:formatCode>General</c:formatCode>
                <c:ptCount val="149"/>
                <c:pt idx="0">
                  <c:v>#N/A</c:v>
                </c:pt>
                <c:pt idx="1">
                  <c:v>5.0</c:v>
                </c:pt>
                <c:pt idx="2">
                  <c:v>11.0</c:v>
                </c:pt>
                <c:pt idx="3">
                  <c:v>12.0</c:v>
                </c:pt>
                <c:pt idx="4">
                  <c:v>13.0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15.0</c:v>
                </c:pt>
                <c:pt idx="11">
                  <c:v>#N/A</c:v>
                </c:pt>
                <c:pt idx="12">
                  <c:v>16.0</c:v>
                </c:pt>
                <c:pt idx="13">
                  <c:v>#N/A</c:v>
                </c:pt>
                <c:pt idx="14">
                  <c:v>17.0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18.0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19.0</c:v>
                </c:pt>
                <c:pt idx="27">
                  <c:v>23.0</c:v>
                </c:pt>
                <c:pt idx="28">
                  <c:v>32.0</c:v>
                </c:pt>
                <c:pt idx="29">
                  <c:v>34.0</c:v>
                </c:pt>
                <c:pt idx="30">
                  <c:v>35.0</c:v>
                </c:pt>
                <c:pt idx="31">
                  <c:v>38.0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</c:numCache>
            </c:numRef>
          </c:val>
        </c:ser>
        <c:ser>
          <c:idx val="5"/>
          <c:order val="3"/>
          <c:tx>
            <c:strRef>
              <c:f>RegistrationByDate!$E$3</c:f>
              <c:strCache>
                <c:ptCount val="1"/>
                <c:pt idx="0">
                  <c:v>100 km</c:v>
                </c:pt>
              </c:strCache>
            </c:strRef>
          </c:tx>
          <c:invertIfNegative val="0"/>
          <c:cat>
            <c:numRef>
              <c:f>RegistrationByDate!$A$4:$A$152</c:f>
              <c:numCache>
                <c:formatCode>m/d/yy;@</c:formatCode>
                <c:ptCount val="149"/>
                <c:pt idx="0">
                  <c:v>43434.0</c:v>
                </c:pt>
                <c:pt idx="1">
                  <c:v>43435.0</c:v>
                </c:pt>
                <c:pt idx="2">
                  <c:v>43436.0</c:v>
                </c:pt>
                <c:pt idx="3">
                  <c:v>43437.0</c:v>
                </c:pt>
                <c:pt idx="4">
                  <c:v>43438.0</c:v>
                </c:pt>
                <c:pt idx="5">
                  <c:v>43439.0</c:v>
                </c:pt>
                <c:pt idx="6">
                  <c:v>43440.0</c:v>
                </c:pt>
                <c:pt idx="7">
                  <c:v>43441.0</c:v>
                </c:pt>
                <c:pt idx="8">
                  <c:v>43442.0</c:v>
                </c:pt>
                <c:pt idx="9">
                  <c:v>43443.0</c:v>
                </c:pt>
                <c:pt idx="10">
                  <c:v>43444.0</c:v>
                </c:pt>
                <c:pt idx="11">
                  <c:v>43445.0</c:v>
                </c:pt>
                <c:pt idx="12">
                  <c:v>43446.0</c:v>
                </c:pt>
                <c:pt idx="13">
                  <c:v>43447.0</c:v>
                </c:pt>
                <c:pt idx="14">
                  <c:v>43448.0</c:v>
                </c:pt>
                <c:pt idx="15">
                  <c:v>43449.0</c:v>
                </c:pt>
                <c:pt idx="16">
                  <c:v>43450.0</c:v>
                </c:pt>
                <c:pt idx="17">
                  <c:v>43451.0</c:v>
                </c:pt>
                <c:pt idx="18">
                  <c:v>43452.0</c:v>
                </c:pt>
                <c:pt idx="19">
                  <c:v>43453.0</c:v>
                </c:pt>
                <c:pt idx="20">
                  <c:v>43454.0</c:v>
                </c:pt>
                <c:pt idx="21">
                  <c:v>43455.0</c:v>
                </c:pt>
                <c:pt idx="22">
                  <c:v>43456.0</c:v>
                </c:pt>
                <c:pt idx="23">
                  <c:v>43457.0</c:v>
                </c:pt>
                <c:pt idx="24">
                  <c:v>43458.0</c:v>
                </c:pt>
                <c:pt idx="25">
                  <c:v>43459.0</c:v>
                </c:pt>
                <c:pt idx="26">
                  <c:v>43460.0</c:v>
                </c:pt>
                <c:pt idx="27">
                  <c:v>43461.0</c:v>
                </c:pt>
                <c:pt idx="28">
                  <c:v>43462.0</c:v>
                </c:pt>
                <c:pt idx="29">
                  <c:v>43463.0</c:v>
                </c:pt>
                <c:pt idx="30">
                  <c:v>43464.0</c:v>
                </c:pt>
                <c:pt idx="31">
                  <c:v>43465.0</c:v>
                </c:pt>
                <c:pt idx="32">
                  <c:v>43466.0</c:v>
                </c:pt>
                <c:pt idx="33">
                  <c:v>43467.0</c:v>
                </c:pt>
                <c:pt idx="34">
                  <c:v>43468.0</c:v>
                </c:pt>
                <c:pt idx="35">
                  <c:v>43469.0</c:v>
                </c:pt>
                <c:pt idx="36">
                  <c:v>43470.0</c:v>
                </c:pt>
                <c:pt idx="37">
                  <c:v>43471.0</c:v>
                </c:pt>
                <c:pt idx="38">
                  <c:v>43472.0</c:v>
                </c:pt>
                <c:pt idx="39">
                  <c:v>43473.0</c:v>
                </c:pt>
                <c:pt idx="40">
                  <c:v>43474.0</c:v>
                </c:pt>
                <c:pt idx="41">
                  <c:v>43475.0</c:v>
                </c:pt>
                <c:pt idx="42">
                  <c:v>43476.0</c:v>
                </c:pt>
                <c:pt idx="43">
                  <c:v>43477.0</c:v>
                </c:pt>
                <c:pt idx="44">
                  <c:v>43478.0</c:v>
                </c:pt>
                <c:pt idx="45">
                  <c:v>43479.0</c:v>
                </c:pt>
                <c:pt idx="46">
                  <c:v>43480.0</c:v>
                </c:pt>
                <c:pt idx="47">
                  <c:v>43481.0</c:v>
                </c:pt>
                <c:pt idx="48">
                  <c:v>43482.0</c:v>
                </c:pt>
                <c:pt idx="49">
                  <c:v>43483.0</c:v>
                </c:pt>
                <c:pt idx="50">
                  <c:v>43484.0</c:v>
                </c:pt>
                <c:pt idx="51">
                  <c:v>43485.0</c:v>
                </c:pt>
                <c:pt idx="52">
                  <c:v>43486.0</c:v>
                </c:pt>
                <c:pt idx="53">
                  <c:v>43487.0</c:v>
                </c:pt>
                <c:pt idx="54">
                  <c:v>43488.0</c:v>
                </c:pt>
                <c:pt idx="55">
                  <c:v>43489.0</c:v>
                </c:pt>
                <c:pt idx="56">
                  <c:v>43490.0</c:v>
                </c:pt>
                <c:pt idx="57">
                  <c:v>43491.0</c:v>
                </c:pt>
                <c:pt idx="58">
                  <c:v>43492.0</c:v>
                </c:pt>
                <c:pt idx="59">
                  <c:v>43493.0</c:v>
                </c:pt>
                <c:pt idx="60">
                  <c:v>43494.0</c:v>
                </c:pt>
                <c:pt idx="61">
                  <c:v>43495.0</c:v>
                </c:pt>
                <c:pt idx="62">
                  <c:v>43496.0</c:v>
                </c:pt>
                <c:pt idx="63">
                  <c:v>43497.0</c:v>
                </c:pt>
                <c:pt idx="64">
                  <c:v>43498.0</c:v>
                </c:pt>
                <c:pt idx="65">
                  <c:v>43499.0</c:v>
                </c:pt>
                <c:pt idx="66">
                  <c:v>43500.0</c:v>
                </c:pt>
                <c:pt idx="67">
                  <c:v>43501.0</c:v>
                </c:pt>
                <c:pt idx="68">
                  <c:v>43502.0</c:v>
                </c:pt>
                <c:pt idx="69">
                  <c:v>43503.0</c:v>
                </c:pt>
                <c:pt idx="70">
                  <c:v>43504.0</c:v>
                </c:pt>
                <c:pt idx="71">
                  <c:v>43505.0</c:v>
                </c:pt>
                <c:pt idx="72">
                  <c:v>43506.0</c:v>
                </c:pt>
                <c:pt idx="73">
                  <c:v>43507.0</c:v>
                </c:pt>
                <c:pt idx="74">
                  <c:v>43508.0</c:v>
                </c:pt>
                <c:pt idx="75">
                  <c:v>43509.0</c:v>
                </c:pt>
                <c:pt idx="76">
                  <c:v>43510.0</c:v>
                </c:pt>
                <c:pt idx="77">
                  <c:v>43511.0</c:v>
                </c:pt>
                <c:pt idx="78">
                  <c:v>43512.0</c:v>
                </c:pt>
                <c:pt idx="79">
                  <c:v>43513.0</c:v>
                </c:pt>
                <c:pt idx="80">
                  <c:v>43514.0</c:v>
                </c:pt>
                <c:pt idx="81">
                  <c:v>43515.0</c:v>
                </c:pt>
                <c:pt idx="82">
                  <c:v>43516.0</c:v>
                </c:pt>
                <c:pt idx="83">
                  <c:v>43517.0</c:v>
                </c:pt>
                <c:pt idx="84">
                  <c:v>43518.0</c:v>
                </c:pt>
                <c:pt idx="85">
                  <c:v>43519.0</c:v>
                </c:pt>
                <c:pt idx="86">
                  <c:v>43520.0</c:v>
                </c:pt>
                <c:pt idx="87">
                  <c:v>43521.0</c:v>
                </c:pt>
                <c:pt idx="88">
                  <c:v>43522.0</c:v>
                </c:pt>
                <c:pt idx="89">
                  <c:v>43523.0</c:v>
                </c:pt>
                <c:pt idx="90">
                  <c:v>43524.0</c:v>
                </c:pt>
                <c:pt idx="91">
                  <c:v>43525.0</c:v>
                </c:pt>
                <c:pt idx="92">
                  <c:v>43526.0</c:v>
                </c:pt>
                <c:pt idx="93">
                  <c:v>43527.0</c:v>
                </c:pt>
                <c:pt idx="94">
                  <c:v>43528.0</c:v>
                </c:pt>
                <c:pt idx="95">
                  <c:v>43529.0</c:v>
                </c:pt>
                <c:pt idx="96">
                  <c:v>43530.0</c:v>
                </c:pt>
                <c:pt idx="97">
                  <c:v>43531.0</c:v>
                </c:pt>
                <c:pt idx="98">
                  <c:v>43532.0</c:v>
                </c:pt>
                <c:pt idx="99">
                  <c:v>43533.0</c:v>
                </c:pt>
                <c:pt idx="100">
                  <c:v>43534.0</c:v>
                </c:pt>
                <c:pt idx="101">
                  <c:v>43535.0</c:v>
                </c:pt>
                <c:pt idx="102">
                  <c:v>43536.0</c:v>
                </c:pt>
                <c:pt idx="103">
                  <c:v>43537.0</c:v>
                </c:pt>
                <c:pt idx="104">
                  <c:v>43538.0</c:v>
                </c:pt>
                <c:pt idx="105">
                  <c:v>43539.0</c:v>
                </c:pt>
                <c:pt idx="106">
                  <c:v>43540.0</c:v>
                </c:pt>
                <c:pt idx="107">
                  <c:v>43541.0</c:v>
                </c:pt>
                <c:pt idx="108">
                  <c:v>43542.0</c:v>
                </c:pt>
                <c:pt idx="109">
                  <c:v>43543.0</c:v>
                </c:pt>
                <c:pt idx="110">
                  <c:v>43544.0</c:v>
                </c:pt>
                <c:pt idx="111">
                  <c:v>43545.0</c:v>
                </c:pt>
                <c:pt idx="112">
                  <c:v>43546.0</c:v>
                </c:pt>
                <c:pt idx="113">
                  <c:v>43547.0</c:v>
                </c:pt>
                <c:pt idx="114">
                  <c:v>43548.0</c:v>
                </c:pt>
                <c:pt idx="115">
                  <c:v>43549.0</c:v>
                </c:pt>
                <c:pt idx="116">
                  <c:v>43550.0</c:v>
                </c:pt>
                <c:pt idx="117">
                  <c:v>43551.0</c:v>
                </c:pt>
                <c:pt idx="118">
                  <c:v>43552.0</c:v>
                </c:pt>
                <c:pt idx="119">
                  <c:v>43553.0</c:v>
                </c:pt>
                <c:pt idx="120">
                  <c:v>43554.0</c:v>
                </c:pt>
                <c:pt idx="121">
                  <c:v>43555.0</c:v>
                </c:pt>
                <c:pt idx="122">
                  <c:v>43556.0</c:v>
                </c:pt>
                <c:pt idx="123">
                  <c:v>43557.0</c:v>
                </c:pt>
                <c:pt idx="124">
                  <c:v>43558.0</c:v>
                </c:pt>
                <c:pt idx="125">
                  <c:v>43559.0</c:v>
                </c:pt>
                <c:pt idx="126">
                  <c:v>43560.0</c:v>
                </c:pt>
                <c:pt idx="127">
                  <c:v>43561.0</c:v>
                </c:pt>
                <c:pt idx="128">
                  <c:v>43562.0</c:v>
                </c:pt>
                <c:pt idx="129">
                  <c:v>43563.0</c:v>
                </c:pt>
                <c:pt idx="130">
                  <c:v>43564.0</c:v>
                </c:pt>
                <c:pt idx="131">
                  <c:v>43565.0</c:v>
                </c:pt>
                <c:pt idx="132">
                  <c:v>43566.0</c:v>
                </c:pt>
                <c:pt idx="133">
                  <c:v>43567.0</c:v>
                </c:pt>
                <c:pt idx="134">
                  <c:v>43568.0</c:v>
                </c:pt>
                <c:pt idx="135">
                  <c:v>43569.0</c:v>
                </c:pt>
                <c:pt idx="136">
                  <c:v>43570.0</c:v>
                </c:pt>
                <c:pt idx="137">
                  <c:v>43571.0</c:v>
                </c:pt>
                <c:pt idx="138">
                  <c:v>43572.0</c:v>
                </c:pt>
                <c:pt idx="139">
                  <c:v>43573.0</c:v>
                </c:pt>
                <c:pt idx="140">
                  <c:v>43574.0</c:v>
                </c:pt>
                <c:pt idx="141">
                  <c:v>43575.0</c:v>
                </c:pt>
                <c:pt idx="142">
                  <c:v>43576.0</c:v>
                </c:pt>
                <c:pt idx="143">
                  <c:v>43577.0</c:v>
                </c:pt>
                <c:pt idx="144">
                  <c:v>43578.0</c:v>
                </c:pt>
                <c:pt idx="145">
                  <c:v>43579.0</c:v>
                </c:pt>
                <c:pt idx="146">
                  <c:v>43580.0</c:v>
                </c:pt>
                <c:pt idx="147">
                  <c:v>43581.0</c:v>
                </c:pt>
                <c:pt idx="148">
                  <c:v>43582.0</c:v>
                </c:pt>
              </c:numCache>
            </c:numRef>
          </c:cat>
          <c:val>
            <c:numRef>
              <c:f>RegistrationByDate!$E$4:$E$153</c:f>
              <c:numCache>
                <c:formatCode>General</c:formatCode>
                <c:ptCount val="150"/>
                <c:pt idx="0">
                  <c:v>#N/A</c:v>
                </c:pt>
                <c:pt idx="1">
                  <c:v>27.0</c:v>
                </c:pt>
                <c:pt idx="2">
                  <c:v>40.0</c:v>
                </c:pt>
                <c:pt idx="3">
                  <c:v>50.0</c:v>
                </c:pt>
                <c:pt idx="4">
                  <c:v>54.0</c:v>
                </c:pt>
                <c:pt idx="5">
                  <c:v>55.0</c:v>
                </c:pt>
                <c:pt idx="6">
                  <c:v>58.0</c:v>
                </c:pt>
                <c:pt idx="7">
                  <c:v>60.0</c:v>
                </c:pt>
                <c:pt idx="8">
                  <c:v>63.0</c:v>
                </c:pt>
                <c:pt idx="9">
                  <c:v>65.0</c:v>
                </c:pt>
                <c:pt idx="10">
                  <c:v>67.0</c:v>
                </c:pt>
                <c:pt idx="11">
                  <c:v>69.0</c:v>
                </c:pt>
                <c:pt idx="12">
                  <c:v>72.0</c:v>
                </c:pt>
                <c:pt idx="13">
                  <c:v>77.0</c:v>
                </c:pt>
                <c:pt idx="14">
                  <c:v>78.0</c:v>
                </c:pt>
                <c:pt idx="15">
                  <c:v>79.0</c:v>
                </c:pt>
                <c:pt idx="16">
                  <c:v>#N/A</c:v>
                </c:pt>
                <c:pt idx="17">
                  <c:v>81.0</c:v>
                </c:pt>
                <c:pt idx="18">
                  <c:v>84.0</c:v>
                </c:pt>
                <c:pt idx="19">
                  <c:v>87.0</c:v>
                </c:pt>
                <c:pt idx="20">
                  <c:v>89.0</c:v>
                </c:pt>
                <c:pt idx="21">
                  <c:v>93.0</c:v>
                </c:pt>
                <c:pt idx="22">
                  <c:v>#N/A</c:v>
                </c:pt>
                <c:pt idx="23">
                  <c:v>95.0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114.0</c:v>
                </c:pt>
                <c:pt idx="28">
                  <c:v>119.0</c:v>
                </c:pt>
                <c:pt idx="29">
                  <c:v>120.0</c:v>
                </c:pt>
                <c:pt idx="30">
                  <c:v>129.0</c:v>
                </c:pt>
                <c:pt idx="31">
                  <c:v>155.0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0614664"/>
        <c:axId val="-2140611480"/>
      </c:barChart>
      <c:dateAx>
        <c:axId val="-2140614664"/>
        <c:scaling>
          <c:orientation val="minMax"/>
          <c:max val="43574.0"/>
        </c:scaling>
        <c:delete val="0"/>
        <c:axPos val="b"/>
        <c:numFmt formatCode="[$-409]d\-mmm;@" sourceLinked="0"/>
        <c:majorTickMark val="out"/>
        <c:minorTickMark val="none"/>
        <c:tickLblPos val="nextTo"/>
        <c:crossAx val="-2140611480"/>
        <c:crosses val="autoZero"/>
        <c:auto val="1"/>
        <c:lblOffset val="100"/>
        <c:baseTimeUnit val="days"/>
      </c:dateAx>
      <c:valAx>
        <c:axId val="-2140611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40614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0680109697826233"/>
          <c:y val="0.0952275255716492"/>
          <c:w val="0.916998620364762"/>
          <c:h val="0.0537150448786494"/>
        </c:manualLayout>
      </c:layout>
      <c:overlay val="0"/>
      <c:spPr>
        <a:noFill/>
      </c:sp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16723871055"/>
          <c:y val="0.133569739952719"/>
          <c:w val="0.888299515445185"/>
          <c:h val="0.618416447944007"/>
        </c:manualLayout>
      </c:layout>
      <c:barChart>
        <c:barDir val="col"/>
        <c:grouping val="stacked"/>
        <c:varyColors val="0"/>
        <c:ser>
          <c:idx val="2"/>
          <c:order val="0"/>
          <c:tx>
            <c:v>Rides</c:v>
          </c:tx>
          <c:invertIfNegative val="0"/>
          <c:dLbls>
            <c:dLbl>
              <c:idx val="142"/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RegistrationByDate!$A$4:$A$146</c:f>
              <c:numCache>
                <c:formatCode>m/d/yy;@</c:formatCode>
                <c:ptCount val="143"/>
                <c:pt idx="0">
                  <c:v>43434.0</c:v>
                </c:pt>
                <c:pt idx="1">
                  <c:v>43435.0</c:v>
                </c:pt>
                <c:pt idx="2">
                  <c:v>43436.0</c:v>
                </c:pt>
                <c:pt idx="3">
                  <c:v>43437.0</c:v>
                </c:pt>
                <c:pt idx="4">
                  <c:v>43438.0</c:v>
                </c:pt>
                <c:pt idx="5">
                  <c:v>43439.0</c:v>
                </c:pt>
                <c:pt idx="6">
                  <c:v>43440.0</c:v>
                </c:pt>
                <c:pt idx="7">
                  <c:v>43441.0</c:v>
                </c:pt>
                <c:pt idx="8">
                  <c:v>43442.0</c:v>
                </c:pt>
                <c:pt idx="9">
                  <c:v>43443.0</c:v>
                </c:pt>
                <c:pt idx="10">
                  <c:v>43444.0</c:v>
                </c:pt>
                <c:pt idx="11">
                  <c:v>43445.0</c:v>
                </c:pt>
                <c:pt idx="12">
                  <c:v>43446.0</c:v>
                </c:pt>
                <c:pt idx="13">
                  <c:v>43447.0</c:v>
                </c:pt>
                <c:pt idx="14">
                  <c:v>43448.0</c:v>
                </c:pt>
                <c:pt idx="15">
                  <c:v>43449.0</c:v>
                </c:pt>
                <c:pt idx="16">
                  <c:v>43450.0</c:v>
                </c:pt>
                <c:pt idx="17">
                  <c:v>43451.0</c:v>
                </c:pt>
                <c:pt idx="18">
                  <c:v>43452.0</c:v>
                </c:pt>
                <c:pt idx="19">
                  <c:v>43453.0</c:v>
                </c:pt>
                <c:pt idx="20">
                  <c:v>43454.0</c:v>
                </c:pt>
                <c:pt idx="21">
                  <c:v>43455.0</c:v>
                </c:pt>
                <c:pt idx="22">
                  <c:v>43456.0</c:v>
                </c:pt>
                <c:pt idx="23">
                  <c:v>43457.0</c:v>
                </c:pt>
                <c:pt idx="24">
                  <c:v>43458.0</c:v>
                </c:pt>
                <c:pt idx="25">
                  <c:v>43459.0</c:v>
                </c:pt>
                <c:pt idx="26">
                  <c:v>43460.0</c:v>
                </c:pt>
                <c:pt idx="27">
                  <c:v>43461.0</c:v>
                </c:pt>
                <c:pt idx="28">
                  <c:v>43462.0</c:v>
                </c:pt>
                <c:pt idx="29">
                  <c:v>43463.0</c:v>
                </c:pt>
                <c:pt idx="30">
                  <c:v>43464.0</c:v>
                </c:pt>
                <c:pt idx="31">
                  <c:v>43465.0</c:v>
                </c:pt>
                <c:pt idx="32">
                  <c:v>43466.0</c:v>
                </c:pt>
                <c:pt idx="33">
                  <c:v>43467.0</c:v>
                </c:pt>
                <c:pt idx="34">
                  <c:v>43468.0</c:v>
                </c:pt>
                <c:pt idx="35">
                  <c:v>43469.0</c:v>
                </c:pt>
                <c:pt idx="36">
                  <c:v>43470.0</c:v>
                </c:pt>
                <c:pt idx="37">
                  <c:v>43471.0</c:v>
                </c:pt>
                <c:pt idx="38">
                  <c:v>43472.0</c:v>
                </c:pt>
                <c:pt idx="39">
                  <c:v>43473.0</c:v>
                </c:pt>
                <c:pt idx="40">
                  <c:v>43474.0</c:v>
                </c:pt>
                <c:pt idx="41">
                  <c:v>43475.0</c:v>
                </c:pt>
                <c:pt idx="42">
                  <c:v>43476.0</c:v>
                </c:pt>
                <c:pt idx="43">
                  <c:v>43477.0</c:v>
                </c:pt>
                <c:pt idx="44">
                  <c:v>43478.0</c:v>
                </c:pt>
                <c:pt idx="45">
                  <c:v>43479.0</c:v>
                </c:pt>
                <c:pt idx="46">
                  <c:v>43480.0</c:v>
                </c:pt>
                <c:pt idx="47">
                  <c:v>43481.0</c:v>
                </c:pt>
                <c:pt idx="48">
                  <c:v>43482.0</c:v>
                </c:pt>
                <c:pt idx="49">
                  <c:v>43483.0</c:v>
                </c:pt>
                <c:pt idx="50">
                  <c:v>43484.0</c:v>
                </c:pt>
                <c:pt idx="51">
                  <c:v>43485.0</c:v>
                </c:pt>
                <c:pt idx="52">
                  <c:v>43486.0</c:v>
                </c:pt>
                <c:pt idx="53">
                  <c:v>43487.0</c:v>
                </c:pt>
                <c:pt idx="54">
                  <c:v>43488.0</c:v>
                </c:pt>
                <c:pt idx="55">
                  <c:v>43489.0</c:v>
                </c:pt>
                <c:pt idx="56">
                  <c:v>43490.0</c:v>
                </c:pt>
                <c:pt idx="57">
                  <c:v>43491.0</c:v>
                </c:pt>
                <c:pt idx="58">
                  <c:v>43492.0</c:v>
                </c:pt>
                <c:pt idx="59">
                  <c:v>43493.0</c:v>
                </c:pt>
                <c:pt idx="60">
                  <c:v>43494.0</c:v>
                </c:pt>
                <c:pt idx="61">
                  <c:v>43495.0</c:v>
                </c:pt>
                <c:pt idx="62">
                  <c:v>43496.0</c:v>
                </c:pt>
                <c:pt idx="63">
                  <c:v>43497.0</c:v>
                </c:pt>
                <c:pt idx="64">
                  <c:v>43498.0</c:v>
                </c:pt>
                <c:pt idx="65">
                  <c:v>43499.0</c:v>
                </c:pt>
                <c:pt idx="66">
                  <c:v>43500.0</c:v>
                </c:pt>
                <c:pt idx="67">
                  <c:v>43501.0</c:v>
                </c:pt>
                <c:pt idx="68">
                  <c:v>43502.0</c:v>
                </c:pt>
                <c:pt idx="69">
                  <c:v>43503.0</c:v>
                </c:pt>
                <c:pt idx="70">
                  <c:v>43504.0</c:v>
                </c:pt>
                <c:pt idx="71">
                  <c:v>43505.0</c:v>
                </c:pt>
                <c:pt idx="72">
                  <c:v>43506.0</c:v>
                </c:pt>
                <c:pt idx="73">
                  <c:v>43507.0</c:v>
                </c:pt>
                <c:pt idx="74">
                  <c:v>43508.0</c:v>
                </c:pt>
                <c:pt idx="75">
                  <c:v>43509.0</c:v>
                </c:pt>
                <c:pt idx="76">
                  <c:v>43510.0</c:v>
                </c:pt>
                <c:pt idx="77">
                  <c:v>43511.0</c:v>
                </c:pt>
                <c:pt idx="78">
                  <c:v>43512.0</c:v>
                </c:pt>
                <c:pt idx="79">
                  <c:v>43513.0</c:v>
                </c:pt>
                <c:pt idx="80">
                  <c:v>43514.0</c:v>
                </c:pt>
                <c:pt idx="81">
                  <c:v>43515.0</c:v>
                </c:pt>
                <c:pt idx="82">
                  <c:v>43516.0</c:v>
                </c:pt>
                <c:pt idx="83">
                  <c:v>43517.0</c:v>
                </c:pt>
                <c:pt idx="84">
                  <c:v>43518.0</c:v>
                </c:pt>
                <c:pt idx="85">
                  <c:v>43519.0</c:v>
                </c:pt>
                <c:pt idx="86">
                  <c:v>43520.0</c:v>
                </c:pt>
                <c:pt idx="87">
                  <c:v>43521.0</c:v>
                </c:pt>
                <c:pt idx="88">
                  <c:v>43522.0</c:v>
                </c:pt>
                <c:pt idx="89">
                  <c:v>43523.0</c:v>
                </c:pt>
                <c:pt idx="90">
                  <c:v>43524.0</c:v>
                </c:pt>
                <c:pt idx="91">
                  <c:v>43525.0</c:v>
                </c:pt>
                <c:pt idx="92">
                  <c:v>43526.0</c:v>
                </c:pt>
                <c:pt idx="93">
                  <c:v>43527.0</c:v>
                </c:pt>
                <c:pt idx="94">
                  <c:v>43528.0</c:v>
                </c:pt>
                <c:pt idx="95">
                  <c:v>43529.0</c:v>
                </c:pt>
                <c:pt idx="96">
                  <c:v>43530.0</c:v>
                </c:pt>
                <c:pt idx="97">
                  <c:v>43531.0</c:v>
                </c:pt>
                <c:pt idx="98">
                  <c:v>43532.0</c:v>
                </c:pt>
                <c:pt idx="99">
                  <c:v>43533.0</c:v>
                </c:pt>
                <c:pt idx="100">
                  <c:v>43534.0</c:v>
                </c:pt>
                <c:pt idx="101">
                  <c:v>43535.0</c:v>
                </c:pt>
                <c:pt idx="102">
                  <c:v>43536.0</c:v>
                </c:pt>
                <c:pt idx="103">
                  <c:v>43537.0</c:v>
                </c:pt>
                <c:pt idx="104">
                  <c:v>43538.0</c:v>
                </c:pt>
                <c:pt idx="105">
                  <c:v>43539.0</c:v>
                </c:pt>
                <c:pt idx="106">
                  <c:v>43540.0</c:v>
                </c:pt>
                <c:pt idx="107">
                  <c:v>43541.0</c:v>
                </c:pt>
                <c:pt idx="108">
                  <c:v>43542.0</c:v>
                </c:pt>
                <c:pt idx="109">
                  <c:v>43543.0</c:v>
                </c:pt>
                <c:pt idx="110">
                  <c:v>43544.0</c:v>
                </c:pt>
                <c:pt idx="111">
                  <c:v>43545.0</c:v>
                </c:pt>
                <c:pt idx="112">
                  <c:v>43546.0</c:v>
                </c:pt>
                <c:pt idx="113">
                  <c:v>43547.0</c:v>
                </c:pt>
                <c:pt idx="114">
                  <c:v>43548.0</c:v>
                </c:pt>
                <c:pt idx="115">
                  <c:v>43549.0</c:v>
                </c:pt>
                <c:pt idx="116">
                  <c:v>43550.0</c:v>
                </c:pt>
                <c:pt idx="117">
                  <c:v>43551.0</c:v>
                </c:pt>
                <c:pt idx="118">
                  <c:v>43552.0</c:v>
                </c:pt>
                <c:pt idx="119">
                  <c:v>43553.0</c:v>
                </c:pt>
                <c:pt idx="120">
                  <c:v>43554.0</c:v>
                </c:pt>
                <c:pt idx="121">
                  <c:v>43555.0</c:v>
                </c:pt>
                <c:pt idx="122">
                  <c:v>43556.0</c:v>
                </c:pt>
                <c:pt idx="123">
                  <c:v>43557.0</c:v>
                </c:pt>
                <c:pt idx="124">
                  <c:v>43558.0</c:v>
                </c:pt>
                <c:pt idx="125">
                  <c:v>43559.0</c:v>
                </c:pt>
                <c:pt idx="126">
                  <c:v>43560.0</c:v>
                </c:pt>
                <c:pt idx="127">
                  <c:v>43561.0</c:v>
                </c:pt>
                <c:pt idx="128">
                  <c:v>43562.0</c:v>
                </c:pt>
                <c:pt idx="129">
                  <c:v>43563.0</c:v>
                </c:pt>
                <c:pt idx="130">
                  <c:v>43564.0</c:v>
                </c:pt>
                <c:pt idx="131">
                  <c:v>43565.0</c:v>
                </c:pt>
                <c:pt idx="132">
                  <c:v>43566.0</c:v>
                </c:pt>
                <c:pt idx="133">
                  <c:v>43567.0</c:v>
                </c:pt>
                <c:pt idx="134">
                  <c:v>43568.0</c:v>
                </c:pt>
                <c:pt idx="135">
                  <c:v>43569.0</c:v>
                </c:pt>
                <c:pt idx="136">
                  <c:v>43570.0</c:v>
                </c:pt>
                <c:pt idx="137">
                  <c:v>43571.0</c:v>
                </c:pt>
                <c:pt idx="138">
                  <c:v>43572.0</c:v>
                </c:pt>
                <c:pt idx="139">
                  <c:v>43573.0</c:v>
                </c:pt>
                <c:pt idx="140">
                  <c:v>43574.0</c:v>
                </c:pt>
                <c:pt idx="141">
                  <c:v>43575.0</c:v>
                </c:pt>
                <c:pt idx="142">
                  <c:v>43576.0</c:v>
                </c:pt>
              </c:numCache>
            </c:numRef>
          </c:cat>
          <c:val>
            <c:numRef>
              <c:f>RegistrationByDate!$U$4:$U$146</c:f>
              <c:numCache>
                <c:formatCode>General</c:formatCode>
                <c:ptCount val="143"/>
                <c:pt idx="0">
                  <c:v>0.0</c:v>
                </c:pt>
                <c:pt idx="1">
                  <c:v>4980.0</c:v>
                </c:pt>
                <c:pt idx="2">
                  <c:v>7350.0</c:v>
                </c:pt>
                <c:pt idx="3">
                  <c:v>8940.0</c:v>
                </c:pt>
                <c:pt idx="4">
                  <c:v>9655.0</c:v>
                </c:pt>
                <c:pt idx="5">
                  <c:v>10205.0</c:v>
                </c:pt>
                <c:pt idx="6">
                  <c:v>10855.0</c:v>
                </c:pt>
                <c:pt idx="7">
                  <c:v>11115.0</c:v>
                </c:pt>
                <c:pt idx="8">
                  <c:v>11665.0</c:v>
                </c:pt>
                <c:pt idx="9">
                  <c:v>12085.0</c:v>
                </c:pt>
                <c:pt idx="10">
                  <c:v>12410.0</c:v>
                </c:pt>
                <c:pt idx="11">
                  <c:v>12930.0</c:v>
                </c:pt>
                <c:pt idx="12">
                  <c:v>13515.0</c:v>
                </c:pt>
                <c:pt idx="13">
                  <c:v>14425.0</c:v>
                </c:pt>
                <c:pt idx="14">
                  <c:v>14945.0</c:v>
                </c:pt>
                <c:pt idx="15">
                  <c:v>15180.0</c:v>
                </c:pt>
                <c:pt idx="16">
                  <c:v>15310.0</c:v>
                </c:pt>
                <c:pt idx="17">
                  <c:v>15700.0</c:v>
                </c:pt>
                <c:pt idx="18">
                  <c:v>16025.0</c:v>
                </c:pt>
                <c:pt idx="19">
                  <c:v>16315.0</c:v>
                </c:pt>
                <c:pt idx="20">
                  <c:v>16510.0</c:v>
                </c:pt>
                <c:pt idx="21">
                  <c:v>16965.0</c:v>
                </c:pt>
                <c:pt idx="22">
                  <c:v>17095.0</c:v>
                </c:pt>
                <c:pt idx="23">
                  <c:v>17550.0</c:v>
                </c:pt>
                <c:pt idx="24">
                  <c:v>18035.0</c:v>
                </c:pt>
                <c:pt idx="25">
                  <c:v>18290.0</c:v>
                </c:pt>
                <c:pt idx="26">
                  <c:v>18745.0</c:v>
                </c:pt>
                <c:pt idx="27">
                  <c:v>22345.0</c:v>
                </c:pt>
                <c:pt idx="28">
                  <c:v>24425.0</c:v>
                </c:pt>
                <c:pt idx="29">
                  <c:v>25530.0</c:v>
                </c:pt>
                <c:pt idx="30">
                  <c:v>27200.0</c:v>
                </c:pt>
                <c:pt idx="31">
                  <c:v>31235.0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</c:numCache>
            </c:numRef>
          </c:val>
        </c:ser>
        <c:ser>
          <c:idx val="3"/>
          <c:order val="1"/>
          <c:tx>
            <c:v>Total (with Clothing)</c:v>
          </c:tx>
          <c:invertIfNegative val="0"/>
          <c:dLbls>
            <c:dLbl>
              <c:idx val="142"/>
              <c:showLegendKey val="0"/>
              <c:showVal val="1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RegistrationByDate!$A$4:$A$146</c:f>
              <c:numCache>
                <c:formatCode>m/d/yy;@</c:formatCode>
                <c:ptCount val="143"/>
                <c:pt idx="0">
                  <c:v>43434.0</c:v>
                </c:pt>
                <c:pt idx="1">
                  <c:v>43435.0</c:v>
                </c:pt>
                <c:pt idx="2">
                  <c:v>43436.0</c:v>
                </c:pt>
                <c:pt idx="3">
                  <c:v>43437.0</c:v>
                </c:pt>
                <c:pt idx="4">
                  <c:v>43438.0</c:v>
                </c:pt>
                <c:pt idx="5">
                  <c:v>43439.0</c:v>
                </c:pt>
                <c:pt idx="6">
                  <c:v>43440.0</c:v>
                </c:pt>
                <c:pt idx="7">
                  <c:v>43441.0</c:v>
                </c:pt>
                <c:pt idx="8">
                  <c:v>43442.0</c:v>
                </c:pt>
                <c:pt idx="9">
                  <c:v>43443.0</c:v>
                </c:pt>
                <c:pt idx="10">
                  <c:v>43444.0</c:v>
                </c:pt>
                <c:pt idx="11">
                  <c:v>43445.0</c:v>
                </c:pt>
                <c:pt idx="12">
                  <c:v>43446.0</c:v>
                </c:pt>
                <c:pt idx="13">
                  <c:v>43447.0</c:v>
                </c:pt>
                <c:pt idx="14">
                  <c:v>43448.0</c:v>
                </c:pt>
                <c:pt idx="15">
                  <c:v>43449.0</c:v>
                </c:pt>
                <c:pt idx="16">
                  <c:v>43450.0</c:v>
                </c:pt>
                <c:pt idx="17">
                  <c:v>43451.0</c:v>
                </c:pt>
                <c:pt idx="18">
                  <c:v>43452.0</c:v>
                </c:pt>
                <c:pt idx="19">
                  <c:v>43453.0</c:v>
                </c:pt>
                <c:pt idx="20">
                  <c:v>43454.0</c:v>
                </c:pt>
                <c:pt idx="21">
                  <c:v>43455.0</c:v>
                </c:pt>
                <c:pt idx="22">
                  <c:v>43456.0</c:v>
                </c:pt>
                <c:pt idx="23">
                  <c:v>43457.0</c:v>
                </c:pt>
                <c:pt idx="24">
                  <c:v>43458.0</c:v>
                </c:pt>
                <c:pt idx="25">
                  <c:v>43459.0</c:v>
                </c:pt>
                <c:pt idx="26">
                  <c:v>43460.0</c:v>
                </c:pt>
                <c:pt idx="27">
                  <c:v>43461.0</c:v>
                </c:pt>
                <c:pt idx="28">
                  <c:v>43462.0</c:v>
                </c:pt>
                <c:pt idx="29">
                  <c:v>43463.0</c:v>
                </c:pt>
                <c:pt idx="30">
                  <c:v>43464.0</c:v>
                </c:pt>
                <c:pt idx="31">
                  <c:v>43465.0</c:v>
                </c:pt>
                <c:pt idx="32">
                  <c:v>43466.0</c:v>
                </c:pt>
                <c:pt idx="33">
                  <c:v>43467.0</c:v>
                </c:pt>
                <c:pt idx="34">
                  <c:v>43468.0</c:v>
                </c:pt>
                <c:pt idx="35">
                  <c:v>43469.0</c:v>
                </c:pt>
                <c:pt idx="36">
                  <c:v>43470.0</c:v>
                </c:pt>
                <c:pt idx="37">
                  <c:v>43471.0</c:v>
                </c:pt>
                <c:pt idx="38">
                  <c:v>43472.0</c:v>
                </c:pt>
                <c:pt idx="39">
                  <c:v>43473.0</c:v>
                </c:pt>
                <c:pt idx="40">
                  <c:v>43474.0</c:v>
                </c:pt>
                <c:pt idx="41">
                  <c:v>43475.0</c:v>
                </c:pt>
                <c:pt idx="42">
                  <c:v>43476.0</c:v>
                </c:pt>
                <c:pt idx="43">
                  <c:v>43477.0</c:v>
                </c:pt>
                <c:pt idx="44">
                  <c:v>43478.0</c:v>
                </c:pt>
                <c:pt idx="45">
                  <c:v>43479.0</c:v>
                </c:pt>
                <c:pt idx="46">
                  <c:v>43480.0</c:v>
                </c:pt>
                <c:pt idx="47">
                  <c:v>43481.0</c:v>
                </c:pt>
                <c:pt idx="48">
                  <c:v>43482.0</c:v>
                </c:pt>
                <c:pt idx="49">
                  <c:v>43483.0</c:v>
                </c:pt>
                <c:pt idx="50">
                  <c:v>43484.0</c:v>
                </c:pt>
                <c:pt idx="51">
                  <c:v>43485.0</c:v>
                </c:pt>
                <c:pt idx="52">
                  <c:v>43486.0</c:v>
                </c:pt>
                <c:pt idx="53">
                  <c:v>43487.0</c:v>
                </c:pt>
                <c:pt idx="54">
                  <c:v>43488.0</c:v>
                </c:pt>
                <c:pt idx="55">
                  <c:v>43489.0</c:v>
                </c:pt>
                <c:pt idx="56">
                  <c:v>43490.0</c:v>
                </c:pt>
                <c:pt idx="57">
                  <c:v>43491.0</c:v>
                </c:pt>
                <c:pt idx="58">
                  <c:v>43492.0</c:v>
                </c:pt>
                <c:pt idx="59">
                  <c:v>43493.0</c:v>
                </c:pt>
                <c:pt idx="60">
                  <c:v>43494.0</c:v>
                </c:pt>
                <c:pt idx="61">
                  <c:v>43495.0</c:v>
                </c:pt>
                <c:pt idx="62">
                  <c:v>43496.0</c:v>
                </c:pt>
                <c:pt idx="63">
                  <c:v>43497.0</c:v>
                </c:pt>
                <c:pt idx="64">
                  <c:v>43498.0</c:v>
                </c:pt>
                <c:pt idx="65">
                  <c:v>43499.0</c:v>
                </c:pt>
                <c:pt idx="66">
                  <c:v>43500.0</c:v>
                </c:pt>
                <c:pt idx="67">
                  <c:v>43501.0</c:v>
                </c:pt>
                <c:pt idx="68">
                  <c:v>43502.0</c:v>
                </c:pt>
                <c:pt idx="69">
                  <c:v>43503.0</c:v>
                </c:pt>
                <c:pt idx="70">
                  <c:v>43504.0</c:v>
                </c:pt>
                <c:pt idx="71">
                  <c:v>43505.0</c:v>
                </c:pt>
                <c:pt idx="72">
                  <c:v>43506.0</c:v>
                </c:pt>
                <c:pt idx="73">
                  <c:v>43507.0</c:v>
                </c:pt>
                <c:pt idx="74">
                  <c:v>43508.0</c:v>
                </c:pt>
                <c:pt idx="75">
                  <c:v>43509.0</c:v>
                </c:pt>
                <c:pt idx="76">
                  <c:v>43510.0</c:v>
                </c:pt>
                <c:pt idx="77">
                  <c:v>43511.0</c:v>
                </c:pt>
                <c:pt idx="78">
                  <c:v>43512.0</c:v>
                </c:pt>
                <c:pt idx="79">
                  <c:v>43513.0</c:v>
                </c:pt>
                <c:pt idx="80">
                  <c:v>43514.0</c:v>
                </c:pt>
                <c:pt idx="81">
                  <c:v>43515.0</c:v>
                </c:pt>
                <c:pt idx="82">
                  <c:v>43516.0</c:v>
                </c:pt>
                <c:pt idx="83">
                  <c:v>43517.0</c:v>
                </c:pt>
                <c:pt idx="84">
                  <c:v>43518.0</c:v>
                </c:pt>
                <c:pt idx="85">
                  <c:v>43519.0</c:v>
                </c:pt>
                <c:pt idx="86">
                  <c:v>43520.0</c:v>
                </c:pt>
                <c:pt idx="87">
                  <c:v>43521.0</c:v>
                </c:pt>
                <c:pt idx="88">
                  <c:v>43522.0</c:v>
                </c:pt>
                <c:pt idx="89">
                  <c:v>43523.0</c:v>
                </c:pt>
                <c:pt idx="90">
                  <c:v>43524.0</c:v>
                </c:pt>
                <c:pt idx="91">
                  <c:v>43525.0</c:v>
                </c:pt>
                <c:pt idx="92">
                  <c:v>43526.0</c:v>
                </c:pt>
                <c:pt idx="93">
                  <c:v>43527.0</c:v>
                </c:pt>
                <c:pt idx="94">
                  <c:v>43528.0</c:v>
                </c:pt>
                <c:pt idx="95">
                  <c:v>43529.0</c:v>
                </c:pt>
                <c:pt idx="96">
                  <c:v>43530.0</c:v>
                </c:pt>
                <c:pt idx="97">
                  <c:v>43531.0</c:v>
                </c:pt>
                <c:pt idx="98">
                  <c:v>43532.0</c:v>
                </c:pt>
                <c:pt idx="99">
                  <c:v>43533.0</c:v>
                </c:pt>
                <c:pt idx="100">
                  <c:v>43534.0</c:v>
                </c:pt>
                <c:pt idx="101">
                  <c:v>43535.0</c:v>
                </c:pt>
                <c:pt idx="102">
                  <c:v>43536.0</c:v>
                </c:pt>
                <c:pt idx="103">
                  <c:v>43537.0</c:v>
                </c:pt>
                <c:pt idx="104">
                  <c:v>43538.0</c:v>
                </c:pt>
                <c:pt idx="105">
                  <c:v>43539.0</c:v>
                </c:pt>
                <c:pt idx="106">
                  <c:v>43540.0</c:v>
                </c:pt>
                <c:pt idx="107">
                  <c:v>43541.0</c:v>
                </c:pt>
                <c:pt idx="108">
                  <c:v>43542.0</c:v>
                </c:pt>
                <c:pt idx="109">
                  <c:v>43543.0</c:v>
                </c:pt>
                <c:pt idx="110">
                  <c:v>43544.0</c:v>
                </c:pt>
                <c:pt idx="111">
                  <c:v>43545.0</c:v>
                </c:pt>
                <c:pt idx="112">
                  <c:v>43546.0</c:v>
                </c:pt>
                <c:pt idx="113">
                  <c:v>43547.0</c:v>
                </c:pt>
                <c:pt idx="114">
                  <c:v>43548.0</c:v>
                </c:pt>
                <c:pt idx="115">
                  <c:v>43549.0</c:v>
                </c:pt>
                <c:pt idx="116">
                  <c:v>43550.0</c:v>
                </c:pt>
                <c:pt idx="117">
                  <c:v>43551.0</c:v>
                </c:pt>
                <c:pt idx="118">
                  <c:v>43552.0</c:v>
                </c:pt>
                <c:pt idx="119">
                  <c:v>43553.0</c:v>
                </c:pt>
                <c:pt idx="120">
                  <c:v>43554.0</c:v>
                </c:pt>
                <c:pt idx="121">
                  <c:v>43555.0</c:v>
                </c:pt>
                <c:pt idx="122">
                  <c:v>43556.0</c:v>
                </c:pt>
                <c:pt idx="123">
                  <c:v>43557.0</c:v>
                </c:pt>
                <c:pt idx="124">
                  <c:v>43558.0</c:v>
                </c:pt>
                <c:pt idx="125">
                  <c:v>43559.0</c:v>
                </c:pt>
                <c:pt idx="126">
                  <c:v>43560.0</c:v>
                </c:pt>
                <c:pt idx="127">
                  <c:v>43561.0</c:v>
                </c:pt>
                <c:pt idx="128">
                  <c:v>43562.0</c:v>
                </c:pt>
                <c:pt idx="129">
                  <c:v>43563.0</c:v>
                </c:pt>
                <c:pt idx="130">
                  <c:v>43564.0</c:v>
                </c:pt>
                <c:pt idx="131">
                  <c:v>43565.0</c:v>
                </c:pt>
                <c:pt idx="132">
                  <c:v>43566.0</c:v>
                </c:pt>
                <c:pt idx="133">
                  <c:v>43567.0</c:v>
                </c:pt>
                <c:pt idx="134">
                  <c:v>43568.0</c:v>
                </c:pt>
                <c:pt idx="135">
                  <c:v>43569.0</c:v>
                </c:pt>
                <c:pt idx="136">
                  <c:v>43570.0</c:v>
                </c:pt>
                <c:pt idx="137">
                  <c:v>43571.0</c:v>
                </c:pt>
                <c:pt idx="138">
                  <c:v>43572.0</c:v>
                </c:pt>
                <c:pt idx="139">
                  <c:v>43573.0</c:v>
                </c:pt>
                <c:pt idx="140">
                  <c:v>43574.0</c:v>
                </c:pt>
                <c:pt idx="141">
                  <c:v>43575.0</c:v>
                </c:pt>
                <c:pt idx="142">
                  <c:v>43576.0</c:v>
                </c:pt>
              </c:numCache>
            </c:numRef>
          </c:cat>
          <c:val>
            <c:numRef>
              <c:f>RegistrationByDate!$Y$4:$Y$146</c:f>
              <c:numCache>
                <c:formatCode>General</c:formatCode>
                <c:ptCount val="143"/>
                <c:pt idx="0">
                  <c:v>0.0</c:v>
                </c:pt>
                <c:pt idx="1">
                  <c:v>520.0</c:v>
                </c:pt>
                <c:pt idx="2">
                  <c:v>780.0</c:v>
                </c:pt>
                <c:pt idx="3">
                  <c:v>1040.0</c:v>
                </c:pt>
                <c:pt idx="4">
                  <c:v>1105.0</c:v>
                </c:pt>
                <c:pt idx="5">
                  <c:v>1105.0</c:v>
                </c:pt>
                <c:pt idx="6">
                  <c:v>1170.0</c:v>
                </c:pt>
                <c:pt idx="7">
                  <c:v>1170.0</c:v>
                </c:pt>
                <c:pt idx="8">
                  <c:v>1170.0</c:v>
                </c:pt>
                <c:pt idx="9">
                  <c:v>1235.0</c:v>
                </c:pt>
                <c:pt idx="10">
                  <c:v>1235.0</c:v>
                </c:pt>
                <c:pt idx="11">
                  <c:v>1235.0</c:v>
                </c:pt>
                <c:pt idx="12">
                  <c:v>1365.0</c:v>
                </c:pt>
                <c:pt idx="13">
                  <c:v>1430.0</c:v>
                </c:pt>
                <c:pt idx="14">
                  <c:v>1495.0</c:v>
                </c:pt>
                <c:pt idx="15">
                  <c:v>1560.0</c:v>
                </c:pt>
                <c:pt idx="16">
                  <c:v>1625.0</c:v>
                </c:pt>
                <c:pt idx="17">
                  <c:v>1625.0</c:v>
                </c:pt>
                <c:pt idx="18">
                  <c:v>1755.0</c:v>
                </c:pt>
                <c:pt idx="19">
                  <c:v>1820.0</c:v>
                </c:pt>
                <c:pt idx="20">
                  <c:v>1820.0</c:v>
                </c:pt>
                <c:pt idx="21">
                  <c:v>1820.0</c:v>
                </c:pt>
                <c:pt idx="22">
                  <c:v>1820.0</c:v>
                </c:pt>
                <c:pt idx="23">
                  <c:v>1820.0</c:v>
                </c:pt>
                <c:pt idx="24">
                  <c:v>1950.0</c:v>
                </c:pt>
                <c:pt idx="25">
                  <c:v>1950.0</c:v>
                </c:pt>
                <c:pt idx="26">
                  <c:v>1950.0</c:v>
                </c:pt>
                <c:pt idx="27">
                  <c:v>2210.0</c:v>
                </c:pt>
                <c:pt idx="28">
                  <c:v>2405.0</c:v>
                </c:pt>
                <c:pt idx="29">
                  <c:v>2535.0</c:v>
                </c:pt>
                <c:pt idx="30">
                  <c:v>2665.0</c:v>
                </c:pt>
                <c:pt idx="31">
                  <c:v>2990.0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104914360"/>
        <c:axId val="2145697048"/>
      </c:barChart>
      <c:dateAx>
        <c:axId val="2104914360"/>
        <c:scaling>
          <c:orientation val="minMax"/>
        </c:scaling>
        <c:delete val="0"/>
        <c:axPos val="b"/>
        <c:title>
          <c:tx>
            <c:strRef>
              <c:f>'Dashboard (2)'!$D$49</c:f>
              <c:strCache>
                <c:ptCount val="1"/>
                <c:pt idx="0">
                  <c:v>Income Total: $34,225  =  Ride: $31,235 +  Clothing: $2,990</c:v>
                </c:pt>
              </c:strCache>
            </c:strRef>
          </c:tx>
          <c:layout>
            <c:manualLayout>
              <c:xMode val="edge"/>
              <c:yMode val="edge"/>
              <c:x val="0.159403055387307"/>
              <c:y val="0.00118203309692671"/>
            </c:manualLayout>
          </c:layout>
          <c:overlay val="0"/>
          <c:txPr>
            <a:bodyPr lIns="2">
              <a:spAutoFit/>
            </a:bodyPr>
            <a:lstStyle/>
            <a:p>
              <a:pPr>
                <a:defRPr sz="1400"/>
              </a:pPr>
              <a:endParaRPr lang="en-US"/>
            </a:p>
          </c:txPr>
        </c:title>
        <c:numFmt formatCode="[$-409]d\-mmm;@" sourceLinked="0"/>
        <c:majorTickMark val="none"/>
        <c:minorTickMark val="none"/>
        <c:tickLblPos val="nextTo"/>
        <c:crossAx val="2145697048"/>
        <c:crosses val="autoZero"/>
        <c:auto val="1"/>
        <c:lblOffset val="100"/>
        <c:baseTimeUnit val="days"/>
      </c:dateAx>
      <c:valAx>
        <c:axId val="2145697048"/>
        <c:scaling>
          <c:orientation val="minMax"/>
        </c:scaling>
        <c:delete val="0"/>
        <c:axPos val="l"/>
        <c:majorGridlines/>
        <c:numFmt formatCode="&quot;$&quot;#,##0" sourceLinked="0"/>
        <c:majorTickMark val="none"/>
        <c:minorTickMark val="none"/>
        <c:tickLblPos val="nextTo"/>
        <c:crossAx val="2104914360"/>
        <c:crosses val="autoZero"/>
        <c:crossBetween val="between"/>
      </c:valAx>
    </c:plotArea>
    <c:plotVisOnly val="0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TeamSummary.csv!$A$4:$A$33</c:f>
              <c:numCache>
                <c:formatCode>General</c:formatCode>
                <c:ptCount val="30"/>
              </c:numCache>
            </c:numRef>
          </c:cat>
          <c:val>
            <c:numRef>
              <c:f>TeamSummary.csv!$B$4:$B$33</c:f>
              <c:numCache>
                <c:formatCode>General</c:formatCode>
                <c:ptCount val="3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6402328"/>
        <c:axId val="2126459592"/>
      </c:barChart>
      <c:catAx>
        <c:axId val="2126402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6459592"/>
        <c:crosses val="autoZero"/>
        <c:auto val="1"/>
        <c:lblAlgn val="ctr"/>
        <c:lblOffset val="100"/>
        <c:noMultiLvlLbl val="0"/>
      </c:catAx>
      <c:valAx>
        <c:axId val="2126459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6402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strRef>
          <c:f>'Dashboard (2)'!$O$45</c:f>
          <c:strCache>
            <c:ptCount val="1"/>
            <c:pt idx="0">
              <c:v>Average : 49      Youngest: 7      Oldest: 79</c:v>
            </c:pt>
          </c:strCache>
        </c:strRef>
      </c:tx>
      <c:layout>
        <c:manualLayout>
          <c:xMode val="edge"/>
          <c:yMode val="edge"/>
          <c:x val="0.144890071130032"/>
          <c:y val="0.194292727996534"/>
        </c:manualLayout>
      </c:layout>
      <c:overlay val="0"/>
      <c:txPr>
        <a:bodyPr/>
        <a:lstStyle/>
        <a:p>
          <a:pPr>
            <a:defRPr sz="1200" b="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921902955847796"/>
          <c:y val="0.220366178658255"/>
          <c:w val="0.867105852606121"/>
          <c:h val="0.604984890686431"/>
        </c:manualLayout>
      </c:layout>
      <c:barChart>
        <c:barDir val="col"/>
        <c:grouping val="clustered"/>
        <c:varyColors val="0"/>
        <c:ser>
          <c:idx val="1"/>
          <c:order val="0"/>
          <c:tx>
            <c:v>All Riders</c:v>
          </c:tx>
          <c:invertIfNegative val="0"/>
          <c:cat>
            <c:numRef>
              <c:f>AgeHistogram.csv!$A$3:$A$88</c:f>
              <c:numCache>
                <c:formatCode>General</c:formatCode>
                <c:ptCount val="86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</c:numCache>
            </c:numRef>
          </c:cat>
          <c:val>
            <c:numRef>
              <c:f>AgeHistogram.csv!$B$3:$B$88</c:f>
              <c:numCache>
                <c:formatCode>General</c:formatCode>
                <c:ptCount val="8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1.0</c:v>
                </c:pt>
                <c:pt idx="7">
                  <c:v>1.0</c:v>
                </c:pt>
                <c:pt idx="8">
                  <c:v>0.0</c:v>
                </c:pt>
                <c:pt idx="9">
                  <c:v>1.0</c:v>
                </c:pt>
                <c:pt idx="10">
                  <c:v>3.0</c:v>
                </c:pt>
                <c:pt idx="11">
                  <c:v>0.0</c:v>
                </c:pt>
                <c:pt idx="12">
                  <c:v>0.0</c:v>
                </c:pt>
                <c:pt idx="13">
                  <c:v>6.0</c:v>
                </c:pt>
                <c:pt idx="14">
                  <c:v>1.0</c:v>
                </c:pt>
                <c:pt idx="15">
                  <c:v>2.0</c:v>
                </c:pt>
                <c:pt idx="16">
                  <c:v>0.0</c:v>
                </c:pt>
                <c:pt idx="17">
                  <c:v>0.0</c:v>
                </c:pt>
                <c:pt idx="18">
                  <c:v>1.0</c:v>
                </c:pt>
                <c:pt idx="19">
                  <c:v>0.0</c:v>
                </c:pt>
                <c:pt idx="20">
                  <c:v>0.0</c:v>
                </c:pt>
                <c:pt idx="21">
                  <c:v>1.0</c:v>
                </c:pt>
                <c:pt idx="22">
                  <c:v>2.0</c:v>
                </c:pt>
                <c:pt idx="23">
                  <c:v>0.0</c:v>
                </c:pt>
                <c:pt idx="24">
                  <c:v>0.0</c:v>
                </c:pt>
                <c:pt idx="25">
                  <c:v>5.0</c:v>
                </c:pt>
                <c:pt idx="26">
                  <c:v>8.0</c:v>
                </c:pt>
                <c:pt idx="27">
                  <c:v>1.0</c:v>
                </c:pt>
                <c:pt idx="28">
                  <c:v>4.0</c:v>
                </c:pt>
                <c:pt idx="29">
                  <c:v>3.0</c:v>
                </c:pt>
                <c:pt idx="30">
                  <c:v>5.0</c:v>
                </c:pt>
                <c:pt idx="31">
                  <c:v>7.0</c:v>
                </c:pt>
                <c:pt idx="32">
                  <c:v>5.0</c:v>
                </c:pt>
                <c:pt idx="33">
                  <c:v>4.0</c:v>
                </c:pt>
                <c:pt idx="34">
                  <c:v>10.0</c:v>
                </c:pt>
                <c:pt idx="35">
                  <c:v>3.0</c:v>
                </c:pt>
                <c:pt idx="36">
                  <c:v>16.0</c:v>
                </c:pt>
                <c:pt idx="37">
                  <c:v>7.0</c:v>
                </c:pt>
                <c:pt idx="38">
                  <c:v>11.0</c:v>
                </c:pt>
                <c:pt idx="39">
                  <c:v>8.0</c:v>
                </c:pt>
                <c:pt idx="40">
                  <c:v>9.0</c:v>
                </c:pt>
                <c:pt idx="41">
                  <c:v>13.0</c:v>
                </c:pt>
                <c:pt idx="42">
                  <c:v>13.0</c:v>
                </c:pt>
                <c:pt idx="43">
                  <c:v>12.0</c:v>
                </c:pt>
                <c:pt idx="44">
                  <c:v>19.0</c:v>
                </c:pt>
                <c:pt idx="45">
                  <c:v>19.0</c:v>
                </c:pt>
                <c:pt idx="46">
                  <c:v>12.0</c:v>
                </c:pt>
                <c:pt idx="47">
                  <c:v>9.0</c:v>
                </c:pt>
                <c:pt idx="48">
                  <c:v>11.0</c:v>
                </c:pt>
                <c:pt idx="49">
                  <c:v>14.0</c:v>
                </c:pt>
                <c:pt idx="50">
                  <c:v>14.0</c:v>
                </c:pt>
                <c:pt idx="51">
                  <c:v>21.0</c:v>
                </c:pt>
                <c:pt idx="52">
                  <c:v>18.0</c:v>
                </c:pt>
                <c:pt idx="53">
                  <c:v>18.0</c:v>
                </c:pt>
                <c:pt idx="54">
                  <c:v>11.0</c:v>
                </c:pt>
                <c:pt idx="55">
                  <c:v>19.0</c:v>
                </c:pt>
                <c:pt idx="56">
                  <c:v>14.0</c:v>
                </c:pt>
                <c:pt idx="57">
                  <c:v>12.0</c:v>
                </c:pt>
                <c:pt idx="58">
                  <c:v>17.0</c:v>
                </c:pt>
                <c:pt idx="59">
                  <c:v>15.0</c:v>
                </c:pt>
                <c:pt idx="60">
                  <c:v>16.0</c:v>
                </c:pt>
                <c:pt idx="61">
                  <c:v>12.0</c:v>
                </c:pt>
                <c:pt idx="62">
                  <c:v>9.0</c:v>
                </c:pt>
                <c:pt idx="63">
                  <c:v>9.0</c:v>
                </c:pt>
                <c:pt idx="64">
                  <c:v>7.0</c:v>
                </c:pt>
                <c:pt idx="65">
                  <c:v>6.0</c:v>
                </c:pt>
                <c:pt idx="66">
                  <c:v>6.0</c:v>
                </c:pt>
                <c:pt idx="67">
                  <c:v>10.0</c:v>
                </c:pt>
                <c:pt idx="68">
                  <c:v>6.0</c:v>
                </c:pt>
                <c:pt idx="69">
                  <c:v>2.0</c:v>
                </c:pt>
                <c:pt idx="70">
                  <c:v>3.0</c:v>
                </c:pt>
                <c:pt idx="71">
                  <c:v>4.0</c:v>
                </c:pt>
                <c:pt idx="72">
                  <c:v>3.0</c:v>
                </c:pt>
                <c:pt idx="73">
                  <c:v>0.0</c:v>
                </c:pt>
                <c:pt idx="74">
                  <c:v>0.0</c:v>
                </c:pt>
                <c:pt idx="75">
                  <c:v>2.0</c:v>
                </c:pt>
                <c:pt idx="76">
                  <c:v>1.0</c:v>
                </c:pt>
                <c:pt idx="77">
                  <c:v>1.0</c:v>
                </c:pt>
                <c:pt idx="78">
                  <c:v>1.0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3856792"/>
        <c:axId val="2144191720"/>
      </c:barChart>
      <c:catAx>
        <c:axId val="2143856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/>
                </a:pPr>
                <a:r>
                  <a:rPr lang="en-US" sz="1400" b="1"/>
                  <a:t>Age</a:t>
                </a:r>
                <a:r>
                  <a:rPr lang="en-US" sz="1400" b="1" baseline="0"/>
                  <a:t> Histogram</a:t>
                </a:r>
                <a:endParaRPr lang="en-US" sz="1400" b="1"/>
              </a:p>
            </c:rich>
          </c:tx>
          <c:layout>
            <c:manualLayout>
              <c:xMode val="edge"/>
              <c:yMode val="edge"/>
              <c:x val="0.362778324077736"/>
              <c:y val="2.23040638680257E-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2144191720"/>
        <c:crosses val="autoZero"/>
        <c:auto val="1"/>
        <c:lblAlgn val="ctr"/>
        <c:lblOffset val="100"/>
        <c:tickLblSkip val="10"/>
        <c:noMultiLvlLbl val="0"/>
      </c:catAx>
      <c:valAx>
        <c:axId val="21441917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143856792"/>
        <c:crossesAt val="0.0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Gender</a:t>
            </a:r>
          </a:p>
        </c:rich>
      </c:tx>
      <c:layout>
        <c:manualLayout>
          <c:xMode val="edge"/>
          <c:yMode val="edge"/>
          <c:x val="0.624241161031342"/>
          <c:y val="0.0491803278688524"/>
        </c:manualLayout>
      </c:layout>
      <c:overlay val="0"/>
    </c:title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379901960784314"/>
          <c:y val="0.160991355142915"/>
          <c:w val="0.917892156862745"/>
          <c:h val="0.839008644857085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0.0681245175235447"/>
                  <c:y val="-0.017242069808627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-0.0343723946271422"/>
                  <c:y val="0.00819672131147541"/>
                </c:manualLayout>
              </c:layout>
              <c:spPr/>
              <c:txPr>
                <a:bodyPr/>
                <a:lstStyle/>
                <a:p>
                  <a:pPr>
                    <a:defRPr sz="1050"/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Lit>
              <c:ptCount val="2"/>
              <c:pt idx="0">
                <c:v>_x0004_Male</c:v>
              </c:pt>
              <c:pt idx="1">
                <c:v>_x0006_Female</c:v>
              </c:pt>
            </c:strLit>
          </c:cat>
          <c:val>
            <c:numRef>
              <c:f>(RegistrationByDate!$AA$1,RegistrationByDate!$AC$1)</c:f>
              <c:numCache>
                <c:formatCode>General</c:formatCode>
                <c:ptCount val="2"/>
                <c:pt idx="0">
                  <c:v>372.0</c:v>
                </c:pt>
                <c:pt idx="1">
                  <c:v>132.0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Registration Daily Average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954584349522681"/>
          <c:y val="0.145686900958466"/>
          <c:w val="0.889537175109748"/>
          <c:h val="0.672818042313401"/>
        </c:manualLayout>
      </c:layout>
      <c:lineChart>
        <c:grouping val="standard"/>
        <c:varyColors val="0"/>
        <c:ser>
          <c:idx val="3"/>
          <c:order val="0"/>
          <c:tx>
            <c:strRef>
              <c:f>'Average Pace'!$W$1</c:f>
              <c:strCache>
                <c:ptCount val="1"/>
                <c:pt idx="0">
                  <c:v> Distance </c:v>
                </c:pt>
              </c:strCache>
            </c:strRef>
          </c:tx>
          <c:marker>
            <c:symbol val="none"/>
          </c:marker>
          <c:cat>
            <c:numRef>
              <c:f>'Average Pace'!$S$2:$S$144</c:f>
              <c:numCache>
                <c:formatCode>[$-409]d\-mmm\-yy;@</c:formatCode>
                <c:ptCount val="143"/>
                <c:pt idx="0">
                  <c:v>43434.0</c:v>
                </c:pt>
                <c:pt idx="1">
                  <c:v>43435.0</c:v>
                </c:pt>
                <c:pt idx="2">
                  <c:v>43436.0</c:v>
                </c:pt>
                <c:pt idx="3">
                  <c:v>43437.0</c:v>
                </c:pt>
                <c:pt idx="4">
                  <c:v>43438.0</c:v>
                </c:pt>
                <c:pt idx="5">
                  <c:v>43439.0</c:v>
                </c:pt>
                <c:pt idx="6">
                  <c:v>43440.0</c:v>
                </c:pt>
                <c:pt idx="7">
                  <c:v>43441.0</c:v>
                </c:pt>
                <c:pt idx="8">
                  <c:v>43442.0</c:v>
                </c:pt>
                <c:pt idx="9">
                  <c:v>43443.0</c:v>
                </c:pt>
                <c:pt idx="10">
                  <c:v>43444.0</c:v>
                </c:pt>
                <c:pt idx="11">
                  <c:v>43445.0</c:v>
                </c:pt>
                <c:pt idx="12">
                  <c:v>43446.0</c:v>
                </c:pt>
                <c:pt idx="13">
                  <c:v>43447.0</c:v>
                </c:pt>
                <c:pt idx="14">
                  <c:v>43448.0</c:v>
                </c:pt>
                <c:pt idx="15">
                  <c:v>43449.0</c:v>
                </c:pt>
                <c:pt idx="16">
                  <c:v>43450.0</c:v>
                </c:pt>
                <c:pt idx="17">
                  <c:v>43451.0</c:v>
                </c:pt>
                <c:pt idx="18">
                  <c:v>43452.0</c:v>
                </c:pt>
                <c:pt idx="19">
                  <c:v>43453.0</c:v>
                </c:pt>
                <c:pt idx="20">
                  <c:v>43454.0</c:v>
                </c:pt>
                <c:pt idx="21">
                  <c:v>43455.0</c:v>
                </c:pt>
                <c:pt idx="22">
                  <c:v>43456.0</c:v>
                </c:pt>
                <c:pt idx="23">
                  <c:v>43457.0</c:v>
                </c:pt>
                <c:pt idx="24">
                  <c:v>43458.0</c:v>
                </c:pt>
                <c:pt idx="25">
                  <c:v>43459.0</c:v>
                </c:pt>
                <c:pt idx="26">
                  <c:v>43460.0</c:v>
                </c:pt>
                <c:pt idx="27">
                  <c:v>43461.0</c:v>
                </c:pt>
                <c:pt idx="28">
                  <c:v>43462.0</c:v>
                </c:pt>
                <c:pt idx="29">
                  <c:v>43463.0</c:v>
                </c:pt>
                <c:pt idx="30">
                  <c:v>43464.0</c:v>
                </c:pt>
                <c:pt idx="31">
                  <c:v>43465.0</c:v>
                </c:pt>
                <c:pt idx="32">
                  <c:v>43466.0</c:v>
                </c:pt>
                <c:pt idx="33">
                  <c:v>43467.0</c:v>
                </c:pt>
                <c:pt idx="34">
                  <c:v>43468.0</c:v>
                </c:pt>
                <c:pt idx="35">
                  <c:v>43469.0</c:v>
                </c:pt>
                <c:pt idx="36">
                  <c:v>43470.0</c:v>
                </c:pt>
                <c:pt idx="37">
                  <c:v>43471.0</c:v>
                </c:pt>
                <c:pt idx="38">
                  <c:v>43472.0</c:v>
                </c:pt>
                <c:pt idx="39">
                  <c:v>43473.0</c:v>
                </c:pt>
                <c:pt idx="40">
                  <c:v>43474.0</c:v>
                </c:pt>
                <c:pt idx="41">
                  <c:v>43475.0</c:v>
                </c:pt>
                <c:pt idx="42">
                  <c:v>43476.0</c:v>
                </c:pt>
                <c:pt idx="43">
                  <c:v>43477.0</c:v>
                </c:pt>
                <c:pt idx="44">
                  <c:v>43478.0</c:v>
                </c:pt>
                <c:pt idx="45">
                  <c:v>43479.0</c:v>
                </c:pt>
                <c:pt idx="46">
                  <c:v>43480.0</c:v>
                </c:pt>
                <c:pt idx="47">
                  <c:v>43481.0</c:v>
                </c:pt>
                <c:pt idx="48">
                  <c:v>43482.0</c:v>
                </c:pt>
                <c:pt idx="49">
                  <c:v>43483.0</c:v>
                </c:pt>
                <c:pt idx="50">
                  <c:v>43484.0</c:v>
                </c:pt>
                <c:pt idx="51">
                  <c:v>43485.0</c:v>
                </c:pt>
                <c:pt idx="52">
                  <c:v>43486.0</c:v>
                </c:pt>
                <c:pt idx="53">
                  <c:v>43487.0</c:v>
                </c:pt>
                <c:pt idx="54">
                  <c:v>43488.0</c:v>
                </c:pt>
                <c:pt idx="55">
                  <c:v>43489.0</c:v>
                </c:pt>
                <c:pt idx="56">
                  <c:v>43490.0</c:v>
                </c:pt>
                <c:pt idx="57">
                  <c:v>43491.0</c:v>
                </c:pt>
                <c:pt idx="58">
                  <c:v>43492.0</c:v>
                </c:pt>
                <c:pt idx="59">
                  <c:v>43493.0</c:v>
                </c:pt>
                <c:pt idx="60">
                  <c:v>43494.0</c:v>
                </c:pt>
                <c:pt idx="61">
                  <c:v>43495.0</c:v>
                </c:pt>
                <c:pt idx="62">
                  <c:v>43496.0</c:v>
                </c:pt>
                <c:pt idx="63">
                  <c:v>43497.0</c:v>
                </c:pt>
                <c:pt idx="64">
                  <c:v>43498.0</c:v>
                </c:pt>
                <c:pt idx="65">
                  <c:v>43499.0</c:v>
                </c:pt>
                <c:pt idx="66">
                  <c:v>43500.0</c:v>
                </c:pt>
                <c:pt idx="67">
                  <c:v>43501.0</c:v>
                </c:pt>
                <c:pt idx="68">
                  <c:v>43502.0</c:v>
                </c:pt>
                <c:pt idx="69">
                  <c:v>43503.0</c:v>
                </c:pt>
                <c:pt idx="70">
                  <c:v>43504.0</c:v>
                </c:pt>
                <c:pt idx="71">
                  <c:v>43505.0</c:v>
                </c:pt>
                <c:pt idx="72">
                  <c:v>43506.0</c:v>
                </c:pt>
                <c:pt idx="73">
                  <c:v>43507.0</c:v>
                </c:pt>
                <c:pt idx="74">
                  <c:v>43508.0</c:v>
                </c:pt>
                <c:pt idx="75">
                  <c:v>43509.0</c:v>
                </c:pt>
                <c:pt idx="76">
                  <c:v>43510.0</c:v>
                </c:pt>
                <c:pt idx="77">
                  <c:v>43511.0</c:v>
                </c:pt>
                <c:pt idx="78">
                  <c:v>43512.0</c:v>
                </c:pt>
                <c:pt idx="79">
                  <c:v>43513.0</c:v>
                </c:pt>
                <c:pt idx="80">
                  <c:v>43514.0</c:v>
                </c:pt>
                <c:pt idx="81">
                  <c:v>43515.0</c:v>
                </c:pt>
                <c:pt idx="82">
                  <c:v>43516.0</c:v>
                </c:pt>
                <c:pt idx="83">
                  <c:v>43517.0</c:v>
                </c:pt>
                <c:pt idx="84">
                  <c:v>43518.0</c:v>
                </c:pt>
                <c:pt idx="85">
                  <c:v>43519.0</c:v>
                </c:pt>
                <c:pt idx="86">
                  <c:v>43520.0</c:v>
                </c:pt>
                <c:pt idx="87">
                  <c:v>43521.0</c:v>
                </c:pt>
                <c:pt idx="88">
                  <c:v>43522.0</c:v>
                </c:pt>
                <c:pt idx="89">
                  <c:v>43523.0</c:v>
                </c:pt>
                <c:pt idx="90">
                  <c:v>43524.0</c:v>
                </c:pt>
                <c:pt idx="91">
                  <c:v>43525.0</c:v>
                </c:pt>
                <c:pt idx="92">
                  <c:v>43526.0</c:v>
                </c:pt>
                <c:pt idx="93">
                  <c:v>43527.0</c:v>
                </c:pt>
                <c:pt idx="94">
                  <c:v>43528.0</c:v>
                </c:pt>
                <c:pt idx="95">
                  <c:v>43529.0</c:v>
                </c:pt>
                <c:pt idx="96">
                  <c:v>43530.0</c:v>
                </c:pt>
                <c:pt idx="97">
                  <c:v>43531.0</c:v>
                </c:pt>
                <c:pt idx="98">
                  <c:v>43532.0</c:v>
                </c:pt>
                <c:pt idx="99">
                  <c:v>43533.0</c:v>
                </c:pt>
                <c:pt idx="100">
                  <c:v>43534.0</c:v>
                </c:pt>
                <c:pt idx="101">
                  <c:v>43535.0</c:v>
                </c:pt>
                <c:pt idx="102">
                  <c:v>43536.0</c:v>
                </c:pt>
                <c:pt idx="103">
                  <c:v>43537.0</c:v>
                </c:pt>
                <c:pt idx="104">
                  <c:v>43538.0</c:v>
                </c:pt>
                <c:pt idx="105">
                  <c:v>43539.0</c:v>
                </c:pt>
                <c:pt idx="106">
                  <c:v>43540.0</c:v>
                </c:pt>
                <c:pt idx="107">
                  <c:v>43541.0</c:v>
                </c:pt>
                <c:pt idx="108">
                  <c:v>43542.0</c:v>
                </c:pt>
                <c:pt idx="109">
                  <c:v>43543.0</c:v>
                </c:pt>
                <c:pt idx="110">
                  <c:v>43544.0</c:v>
                </c:pt>
                <c:pt idx="111">
                  <c:v>43545.0</c:v>
                </c:pt>
                <c:pt idx="112">
                  <c:v>43546.0</c:v>
                </c:pt>
                <c:pt idx="113">
                  <c:v>43547.0</c:v>
                </c:pt>
                <c:pt idx="114">
                  <c:v>43548.0</c:v>
                </c:pt>
                <c:pt idx="115">
                  <c:v>43549.0</c:v>
                </c:pt>
                <c:pt idx="116">
                  <c:v>43550.0</c:v>
                </c:pt>
                <c:pt idx="117">
                  <c:v>43551.0</c:v>
                </c:pt>
                <c:pt idx="118">
                  <c:v>43552.0</c:v>
                </c:pt>
                <c:pt idx="119">
                  <c:v>43553.0</c:v>
                </c:pt>
                <c:pt idx="120">
                  <c:v>43554.0</c:v>
                </c:pt>
                <c:pt idx="121">
                  <c:v>43555.0</c:v>
                </c:pt>
                <c:pt idx="122">
                  <c:v>43556.0</c:v>
                </c:pt>
                <c:pt idx="123">
                  <c:v>43557.0</c:v>
                </c:pt>
                <c:pt idx="124">
                  <c:v>43558.0</c:v>
                </c:pt>
                <c:pt idx="125">
                  <c:v>43559.0</c:v>
                </c:pt>
                <c:pt idx="126">
                  <c:v>43560.0</c:v>
                </c:pt>
                <c:pt idx="127">
                  <c:v>43561.0</c:v>
                </c:pt>
                <c:pt idx="128">
                  <c:v>43562.0</c:v>
                </c:pt>
                <c:pt idx="129">
                  <c:v>43563.0</c:v>
                </c:pt>
                <c:pt idx="130">
                  <c:v>43564.0</c:v>
                </c:pt>
                <c:pt idx="131">
                  <c:v>43565.0</c:v>
                </c:pt>
                <c:pt idx="132">
                  <c:v>43566.0</c:v>
                </c:pt>
                <c:pt idx="133">
                  <c:v>43567.0</c:v>
                </c:pt>
                <c:pt idx="134">
                  <c:v>43568.0</c:v>
                </c:pt>
                <c:pt idx="135">
                  <c:v>43569.0</c:v>
                </c:pt>
                <c:pt idx="136">
                  <c:v>43570.0</c:v>
                </c:pt>
                <c:pt idx="137">
                  <c:v>43571.0</c:v>
                </c:pt>
                <c:pt idx="138">
                  <c:v>43572.0</c:v>
                </c:pt>
                <c:pt idx="139">
                  <c:v>43573.0</c:v>
                </c:pt>
                <c:pt idx="140">
                  <c:v>43574.0</c:v>
                </c:pt>
                <c:pt idx="141">
                  <c:v>43575.0</c:v>
                </c:pt>
                <c:pt idx="142">
                  <c:v>43576.0</c:v>
                </c:pt>
              </c:numCache>
            </c:numRef>
          </c:cat>
          <c:val>
            <c:numRef>
              <c:f>'Average Pace'!$W$2:$W$144</c:f>
              <c:numCache>
                <c:formatCode>_-* #,##0_-;\-* #,##0_-;_-* "-"??_-;_-@_-</c:formatCode>
                <c:ptCount val="143"/>
                <c:pt idx="0">
                  <c:v>#N/A</c:v>
                </c:pt>
                <c:pt idx="1">
                  <c:v>36.5</c:v>
                </c:pt>
                <c:pt idx="2">
                  <c:v>36.33333333333334</c:v>
                </c:pt>
                <c:pt idx="3">
                  <c:v>33.25</c:v>
                </c:pt>
                <c:pt idx="4">
                  <c:v>28.8</c:v>
                </c:pt>
                <c:pt idx="5">
                  <c:v>25.33333333333333</c:v>
                </c:pt>
                <c:pt idx="6">
                  <c:v>23.14285714285714</c:v>
                </c:pt>
                <c:pt idx="7">
                  <c:v>20.75</c:v>
                </c:pt>
                <c:pt idx="8">
                  <c:v>19.33333333333333</c:v>
                </c:pt>
                <c:pt idx="9">
                  <c:v>18.0</c:v>
                </c:pt>
                <c:pt idx="10">
                  <c:v>16.81818181818182</c:v>
                </c:pt>
                <c:pt idx="11">
                  <c:v>16.08333333333333</c:v>
                </c:pt>
                <c:pt idx="12">
                  <c:v>15.53846153846154</c:v>
                </c:pt>
                <c:pt idx="13">
                  <c:v>15.42857142857143</c:v>
                </c:pt>
                <c:pt idx="14">
                  <c:v>14.93333333333333</c:v>
                </c:pt>
                <c:pt idx="15">
                  <c:v>14.125</c:v>
                </c:pt>
                <c:pt idx="16">
                  <c:v>13.41176470588235</c:v>
                </c:pt>
                <c:pt idx="17">
                  <c:v>13.0</c:v>
                </c:pt>
                <c:pt idx="18">
                  <c:v>12.57894736842105</c:v>
                </c:pt>
                <c:pt idx="19">
                  <c:v>12.15</c:v>
                </c:pt>
                <c:pt idx="20">
                  <c:v>11.71428571428571</c:v>
                </c:pt>
                <c:pt idx="21">
                  <c:v>11.5</c:v>
                </c:pt>
                <c:pt idx="22">
                  <c:v>11.08695652173913</c:v>
                </c:pt>
                <c:pt idx="23">
                  <c:v>10.91666666666667</c:v>
                </c:pt>
                <c:pt idx="24">
                  <c:v>10.76</c:v>
                </c:pt>
                <c:pt idx="25">
                  <c:v>10.46153846153846</c:v>
                </c:pt>
                <c:pt idx="26">
                  <c:v>10.33333333333333</c:v>
                </c:pt>
                <c:pt idx="27">
                  <c:v>11.89285714285714</c:v>
                </c:pt>
                <c:pt idx="28">
                  <c:v>12.58620689655172</c:v>
                </c:pt>
                <c:pt idx="29">
                  <c:v>12.73333333333333</c:v>
                </c:pt>
                <c:pt idx="30">
                  <c:v>13.12903225806452</c:v>
                </c:pt>
                <c:pt idx="31">
                  <c:v>14.59375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'Average Pace'!$X$1</c:f>
              <c:strCache>
                <c:ptCount val="1"/>
                <c:pt idx="0">
                  <c:v> 25 mile </c:v>
                </c:pt>
              </c:strCache>
            </c:strRef>
          </c:tx>
          <c:marker>
            <c:symbol val="none"/>
          </c:marker>
          <c:cat>
            <c:numRef>
              <c:f>'Average Pace'!$S$2:$S$144</c:f>
              <c:numCache>
                <c:formatCode>[$-409]d\-mmm\-yy;@</c:formatCode>
                <c:ptCount val="143"/>
                <c:pt idx="0">
                  <c:v>43434.0</c:v>
                </c:pt>
                <c:pt idx="1">
                  <c:v>43435.0</c:v>
                </c:pt>
                <c:pt idx="2">
                  <c:v>43436.0</c:v>
                </c:pt>
                <c:pt idx="3">
                  <c:v>43437.0</c:v>
                </c:pt>
                <c:pt idx="4">
                  <c:v>43438.0</c:v>
                </c:pt>
                <c:pt idx="5">
                  <c:v>43439.0</c:v>
                </c:pt>
                <c:pt idx="6">
                  <c:v>43440.0</c:v>
                </c:pt>
                <c:pt idx="7">
                  <c:v>43441.0</c:v>
                </c:pt>
                <c:pt idx="8">
                  <c:v>43442.0</c:v>
                </c:pt>
                <c:pt idx="9">
                  <c:v>43443.0</c:v>
                </c:pt>
                <c:pt idx="10">
                  <c:v>43444.0</c:v>
                </c:pt>
                <c:pt idx="11">
                  <c:v>43445.0</c:v>
                </c:pt>
                <c:pt idx="12">
                  <c:v>43446.0</c:v>
                </c:pt>
                <c:pt idx="13">
                  <c:v>43447.0</c:v>
                </c:pt>
                <c:pt idx="14">
                  <c:v>43448.0</c:v>
                </c:pt>
                <c:pt idx="15">
                  <c:v>43449.0</c:v>
                </c:pt>
                <c:pt idx="16">
                  <c:v>43450.0</c:v>
                </c:pt>
                <c:pt idx="17">
                  <c:v>43451.0</c:v>
                </c:pt>
                <c:pt idx="18">
                  <c:v>43452.0</c:v>
                </c:pt>
                <c:pt idx="19">
                  <c:v>43453.0</c:v>
                </c:pt>
                <c:pt idx="20">
                  <c:v>43454.0</c:v>
                </c:pt>
                <c:pt idx="21">
                  <c:v>43455.0</c:v>
                </c:pt>
                <c:pt idx="22">
                  <c:v>43456.0</c:v>
                </c:pt>
                <c:pt idx="23">
                  <c:v>43457.0</c:v>
                </c:pt>
                <c:pt idx="24">
                  <c:v>43458.0</c:v>
                </c:pt>
                <c:pt idx="25">
                  <c:v>43459.0</c:v>
                </c:pt>
                <c:pt idx="26">
                  <c:v>43460.0</c:v>
                </c:pt>
                <c:pt idx="27">
                  <c:v>43461.0</c:v>
                </c:pt>
                <c:pt idx="28">
                  <c:v>43462.0</c:v>
                </c:pt>
                <c:pt idx="29">
                  <c:v>43463.0</c:v>
                </c:pt>
                <c:pt idx="30">
                  <c:v>43464.0</c:v>
                </c:pt>
                <c:pt idx="31">
                  <c:v>43465.0</c:v>
                </c:pt>
                <c:pt idx="32">
                  <c:v>43466.0</c:v>
                </c:pt>
                <c:pt idx="33">
                  <c:v>43467.0</c:v>
                </c:pt>
                <c:pt idx="34">
                  <c:v>43468.0</c:v>
                </c:pt>
                <c:pt idx="35">
                  <c:v>43469.0</c:v>
                </c:pt>
                <c:pt idx="36">
                  <c:v>43470.0</c:v>
                </c:pt>
                <c:pt idx="37">
                  <c:v>43471.0</c:v>
                </c:pt>
                <c:pt idx="38">
                  <c:v>43472.0</c:v>
                </c:pt>
                <c:pt idx="39">
                  <c:v>43473.0</c:v>
                </c:pt>
                <c:pt idx="40">
                  <c:v>43474.0</c:v>
                </c:pt>
                <c:pt idx="41">
                  <c:v>43475.0</c:v>
                </c:pt>
                <c:pt idx="42">
                  <c:v>43476.0</c:v>
                </c:pt>
                <c:pt idx="43">
                  <c:v>43477.0</c:v>
                </c:pt>
                <c:pt idx="44">
                  <c:v>43478.0</c:v>
                </c:pt>
                <c:pt idx="45">
                  <c:v>43479.0</c:v>
                </c:pt>
                <c:pt idx="46">
                  <c:v>43480.0</c:v>
                </c:pt>
                <c:pt idx="47">
                  <c:v>43481.0</c:v>
                </c:pt>
                <c:pt idx="48">
                  <c:v>43482.0</c:v>
                </c:pt>
                <c:pt idx="49">
                  <c:v>43483.0</c:v>
                </c:pt>
                <c:pt idx="50">
                  <c:v>43484.0</c:v>
                </c:pt>
                <c:pt idx="51">
                  <c:v>43485.0</c:v>
                </c:pt>
                <c:pt idx="52">
                  <c:v>43486.0</c:v>
                </c:pt>
                <c:pt idx="53">
                  <c:v>43487.0</c:v>
                </c:pt>
                <c:pt idx="54">
                  <c:v>43488.0</c:v>
                </c:pt>
                <c:pt idx="55">
                  <c:v>43489.0</c:v>
                </c:pt>
                <c:pt idx="56">
                  <c:v>43490.0</c:v>
                </c:pt>
                <c:pt idx="57">
                  <c:v>43491.0</c:v>
                </c:pt>
                <c:pt idx="58">
                  <c:v>43492.0</c:v>
                </c:pt>
                <c:pt idx="59">
                  <c:v>43493.0</c:v>
                </c:pt>
                <c:pt idx="60">
                  <c:v>43494.0</c:v>
                </c:pt>
                <c:pt idx="61">
                  <c:v>43495.0</c:v>
                </c:pt>
                <c:pt idx="62">
                  <c:v>43496.0</c:v>
                </c:pt>
                <c:pt idx="63">
                  <c:v>43497.0</c:v>
                </c:pt>
                <c:pt idx="64">
                  <c:v>43498.0</c:v>
                </c:pt>
                <c:pt idx="65">
                  <c:v>43499.0</c:v>
                </c:pt>
                <c:pt idx="66">
                  <c:v>43500.0</c:v>
                </c:pt>
                <c:pt idx="67">
                  <c:v>43501.0</c:v>
                </c:pt>
                <c:pt idx="68">
                  <c:v>43502.0</c:v>
                </c:pt>
                <c:pt idx="69">
                  <c:v>43503.0</c:v>
                </c:pt>
                <c:pt idx="70">
                  <c:v>43504.0</c:v>
                </c:pt>
                <c:pt idx="71">
                  <c:v>43505.0</c:v>
                </c:pt>
                <c:pt idx="72">
                  <c:v>43506.0</c:v>
                </c:pt>
                <c:pt idx="73">
                  <c:v>43507.0</c:v>
                </c:pt>
                <c:pt idx="74">
                  <c:v>43508.0</c:v>
                </c:pt>
                <c:pt idx="75">
                  <c:v>43509.0</c:v>
                </c:pt>
                <c:pt idx="76">
                  <c:v>43510.0</c:v>
                </c:pt>
                <c:pt idx="77">
                  <c:v>43511.0</c:v>
                </c:pt>
                <c:pt idx="78">
                  <c:v>43512.0</c:v>
                </c:pt>
                <c:pt idx="79">
                  <c:v>43513.0</c:v>
                </c:pt>
                <c:pt idx="80">
                  <c:v>43514.0</c:v>
                </c:pt>
                <c:pt idx="81">
                  <c:v>43515.0</c:v>
                </c:pt>
                <c:pt idx="82">
                  <c:v>43516.0</c:v>
                </c:pt>
                <c:pt idx="83">
                  <c:v>43517.0</c:v>
                </c:pt>
                <c:pt idx="84">
                  <c:v>43518.0</c:v>
                </c:pt>
                <c:pt idx="85">
                  <c:v>43519.0</c:v>
                </c:pt>
                <c:pt idx="86">
                  <c:v>43520.0</c:v>
                </c:pt>
                <c:pt idx="87">
                  <c:v>43521.0</c:v>
                </c:pt>
                <c:pt idx="88">
                  <c:v>43522.0</c:v>
                </c:pt>
                <c:pt idx="89">
                  <c:v>43523.0</c:v>
                </c:pt>
                <c:pt idx="90">
                  <c:v>43524.0</c:v>
                </c:pt>
                <c:pt idx="91">
                  <c:v>43525.0</c:v>
                </c:pt>
                <c:pt idx="92">
                  <c:v>43526.0</c:v>
                </c:pt>
                <c:pt idx="93">
                  <c:v>43527.0</c:v>
                </c:pt>
                <c:pt idx="94">
                  <c:v>43528.0</c:v>
                </c:pt>
                <c:pt idx="95">
                  <c:v>43529.0</c:v>
                </c:pt>
                <c:pt idx="96">
                  <c:v>43530.0</c:v>
                </c:pt>
                <c:pt idx="97">
                  <c:v>43531.0</c:v>
                </c:pt>
                <c:pt idx="98">
                  <c:v>43532.0</c:v>
                </c:pt>
                <c:pt idx="99">
                  <c:v>43533.0</c:v>
                </c:pt>
                <c:pt idx="100">
                  <c:v>43534.0</c:v>
                </c:pt>
                <c:pt idx="101">
                  <c:v>43535.0</c:v>
                </c:pt>
                <c:pt idx="102">
                  <c:v>43536.0</c:v>
                </c:pt>
                <c:pt idx="103">
                  <c:v>43537.0</c:v>
                </c:pt>
                <c:pt idx="104">
                  <c:v>43538.0</c:v>
                </c:pt>
                <c:pt idx="105">
                  <c:v>43539.0</c:v>
                </c:pt>
                <c:pt idx="106">
                  <c:v>43540.0</c:v>
                </c:pt>
                <c:pt idx="107">
                  <c:v>43541.0</c:v>
                </c:pt>
                <c:pt idx="108">
                  <c:v>43542.0</c:v>
                </c:pt>
                <c:pt idx="109">
                  <c:v>43543.0</c:v>
                </c:pt>
                <c:pt idx="110">
                  <c:v>43544.0</c:v>
                </c:pt>
                <c:pt idx="111">
                  <c:v>43545.0</c:v>
                </c:pt>
                <c:pt idx="112">
                  <c:v>43546.0</c:v>
                </c:pt>
                <c:pt idx="113">
                  <c:v>43547.0</c:v>
                </c:pt>
                <c:pt idx="114">
                  <c:v>43548.0</c:v>
                </c:pt>
                <c:pt idx="115">
                  <c:v>43549.0</c:v>
                </c:pt>
                <c:pt idx="116">
                  <c:v>43550.0</c:v>
                </c:pt>
                <c:pt idx="117">
                  <c:v>43551.0</c:v>
                </c:pt>
                <c:pt idx="118">
                  <c:v>43552.0</c:v>
                </c:pt>
                <c:pt idx="119">
                  <c:v>43553.0</c:v>
                </c:pt>
                <c:pt idx="120">
                  <c:v>43554.0</c:v>
                </c:pt>
                <c:pt idx="121">
                  <c:v>43555.0</c:v>
                </c:pt>
                <c:pt idx="122">
                  <c:v>43556.0</c:v>
                </c:pt>
                <c:pt idx="123">
                  <c:v>43557.0</c:v>
                </c:pt>
                <c:pt idx="124">
                  <c:v>43558.0</c:v>
                </c:pt>
                <c:pt idx="125">
                  <c:v>43559.0</c:v>
                </c:pt>
                <c:pt idx="126">
                  <c:v>43560.0</c:v>
                </c:pt>
                <c:pt idx="127">
                  <c:v>43561.0</c:v>
                </c:pt>
                <c:pt idx="128">
                  <c:v>43562.0</c:v>
                </c:pt>
                <c:pt idx="129">
                  <c:v>43563.0</c:v>
                </c:pt>
                <c:pt idx="130">
                  <c:v>43564.0</c:v>
                </c:pt>
                <c:pt idx="131">
                  <c:v>43565.0</c:v>
                </c:pt>
                <c:pt idx="132">
                  <c:v>43566.0</c:v>
                </c:pt>
                <c:pt idx="133">
                  <c:v>43567.0</c:v>
                </c:pt>
                <c:pt idx="134">
                  <c:v>43568.0</c:v>
                </c:pt>
                <c:pt idx="135">
                  <c:v>43569.0</c:v>
                </c:pt>
                <c:pt idx="136">
                  <c:v>43570.0</c:v>
                </c:pt>
                <c:pt idx="137">
                  <c:v>43571.0</c:v>
                </c:pt>
                <c:pt idx="138">
                  <c:v>43572.0</c:v>
                </c:pt>
                <c:pt idx="139">
                  <c:v>43573.0</c:v>
                </c:pt>
                <c:pt idx="140">
                  <c:v>43574.0</c:v>
                </c:pt>
                <c:pt idx="141">
                  <c:v>43575.0</c:v>
                </c:pt>
                <c:pt idx="142">
                  <c:v>43576.0</c:v>
                </c:pt>
              </c:numCache>
            </c:numRef>
          </c:cat>
          <c:val>
            <c:numRef>
              <c:f>'Average Pace'!$X$2:$X$144</c:f>
              <c:numCache>
                <c:formatCode>_-* #,##0_-;\-* #,##0_-;_-* "-"??_-;_-@_-</c:formatCode>
                <c:ptCount val="143"/>
                <c:pt idx="0">
                  <c:v>#N/A</c:v>
                </c:pt>
                <c:pt idx="1">
                  <c:v>5.5</c:v>
                </c:pt>
                <c:pt idx="2">
                  <c:v>4.0</c:v>
                </c:pt>
                <c:pt idx="3">
                  <c:v>3.25</c:v>
                </c:pt>
                <c:pt idx="4">
                  <c:v>#N/A</c:v>
                </c:pt>
                <c:pt idx="5">
                  <c:v>2.333333333333333</c:v>
                </c:pt>
                <c:pt idx="6">
                  <c:v>#N/A</c:v>
                </c:pt>
                <c:pt idx="7">
                  <c:v>#N/A</c:v>
                </c:pt>
                <c:pt idx="8">
                  <c:v>1.666666666666667</c:v>
                </c:pt>
                <c:pt idx="9">
                  <c:v>1.6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1.3125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1.1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0.92</c:v>
                </c:pt>
                <c:pt idx="25">
                  <c:v>0.961538461538462</c:v>
                </c:pt>
                <c:pt idx="26">
                  <c:v>#N/A</c:v>
                </c:pt>
                <c:pt idx="27">
                  <c:v>1.035714285714286</c:v>
                </c:pt>
                <c:pt idx="28">
                  <c:v>#N/A</c:v>
                </c:pt>
                <c:pt idx="29">
                  <c:v>#N/A</c:v>
                </c:pt>
                <c:pt idx="30">
                  <c:v>1.0</c:v>
                </c:pt>
                <c:pt idx="31">
                  <c:v>1.15625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44390376"/>
        <c:axId val="2146394600"/>
      </c:lineChart>
      <c:dateAx>
        <c:axId val="-2144390376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46394600"/>
        <c:crosses val="autoZero"/>
        <c:auto val="1"/>
        <c:lblOffset val="100"/>
        <c:baseTimeUnit val="days"/>
      </c:dateAx>
      <c:valAx>
        <c:axId val="2146394600"/>
        <c:scaling>
          <c:orientation val="minMax"/>
        </c:scaling>
        <c:delete val="0"/>
        <c:axPos val="l"/>
        <c:majorGridlines/>
        <c:title>
          <c:overlay val="0"/>
        </c:title>
        <c:numFmt formatCode="_-* #,##0_-;\-* #,##0_-;_-* &quot;-&quot;??_-;_-@_-" sourceLinked="1"/>
        <c:majorTickMark val="none"/>
        <c:minorTickMark val="none"/>
        <c:tickLblPos val="nextTo"/>
        <c:crossAx val="-2144390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7561981743432"/>
          <c:y val="0.00229101154687932"/>
          <c:w val="0.126508814716744"/>
          <c:h val="0.128325325149053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Registration Daily Average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613751885308815"/>
          <c:y val="0.145686900958466"/>
          <c:w val="0.923620336376664"/>
          <c:h val="0.672818042313401"/>
        </c:manualLayout>
      </c:layout>
      <c:lineChart>
        <c:grouping val="standard"/>
        <c:varyColors val="0"/>
        <c:ser>
          <c:idx val="3"/>
          <c:order val="0"/>
          <c:tx>
            <c:strRef>
              <c:f>'Average Pace'!$W$1</c:f>
              <c:strCache>
                <c:ptCount val="1"/>
                <c:pt idx="0">
                  <c:v> Distance </c:v>
                </c:pt>
              </c:strCache>
            </c:strRef>
          </c:tx>
          <c:marker>
            <c:symbol val="none"/>
          </c:marker>
          <c:cat>
            <c:numRef>
              <c:f>'Average Pace'!$S$2:$S$154</c:f>
              <c:numCache>
                <c:formatCode>[$-409]d\-mmm\-yy;@</c:formatCode>
                <c:ptCount val="153"/>
                <c:pt idx="0">
                  <c:v>43434.0</c:v>
                </c:pt>
                <c:pt idx="1">
                  <c:v>43435.0</c:v>
                </c:pt>
                <c:pt idx="2">
                  <c:v>43436.0</c:v>
                </c:pt>
                <c:pt idx="3">
                  <c:v>43437.0</c:v>
                </c:pt>
                <c:pt idx="4">
                  <c:v>43438.0</c:v>
                </c:pt>
                <c:pt idx="5">
                  <c:v>43439.0</c:v>
                </c:pt>
                <c:pt idx="6">
                  <c:v>43440.0</c:v>
                </c:pt>
                <c:pt idx="7">
                  <c:v>43441.0</c:v>
                </c:pt>
                <c:pt idx="8">
                  <c:v>43442.0</c:v>
                </c:pt>
                <c:pt idx="9">
                  <c:v>43443.0</c:v>
                </c:pt>
                <c:pt idx="10">
                  <c:v>43444.0</c:v>
                </c:pt>
                <c:pt idx="11">
                  <c:v>43445.0</c:v>
                </c:pt>
                <c:pt idx="12">
                  <c:v>43446.0</c:v>
                </c:pt>
                <c:pt idx="13">
                  <c:v>43447.0</c:v>
                </c:pt>
                <c:pt idx="14">
                  <c:v>43448.0</c:v>
                </c:pt>
                <c:pt idx="15">
                  <c:v>43449.0</c:v>
                </c:pt>
                <c:pt idx="16">
                  <c:v>43450.0</c:v>
                </c:pt>
                <c:pt idx="17">
                  <c:v>43451.0</c:v>
                </c:pt>
                <c:pt idx="18">
                  <c:v>43452.0</c:v>
                </c:pt>
                <c:pt idx="19">
                  <c:v>43453.0</c:v>
                </c:pt>
                <c:pt idx="20">
                  <c:v>43454.0</c:v>
                </c:pt>
                <c:pt idx="21">
                  <c:v>43455.0</c:v>
                </c:pt>
                <c:pt idx="22">
                  <c:v>43456.0</c:v>
                </c:pt>
                <c:pt idx="23">
                  <c:v>43457.0</c:v>
                </c:pt>
                <c:pt idx="24">
                  <c:v>43458.0</c:v>
                </c:pt>
                <c:pt idx="25">
                  <c:v>43459.0</c:v>
                </c:pt>
                <c:pt idx="26">
                  <c:v>43460.0</c:v>
                </c:pt>
                <c:pt idx="27">
                  <c:v>43461.0</c:v>
                </c:pt>
                <c:pt idx="28">
                  <c:v>43462.0</c:v>
                </c:pt>
                <c:pt idx="29">
                  <c:v>43463.0</c:v>
                </c:pt>
                <c:pt idx="30">
                  <c:v>43464.0</c:v>
                </c:pt>
                <c:pt idx="31">
                  <c:v>43465.0</c:v>
                </c:pt>
                <c:pt idx="32">
                  <c:v>43466.0</c:v>
                </c:pt>
                <c:pt idx="33">
                  <c:v>43467.0</c:v>
                </c:pt>
                <c:pt idx="34">
                  <c:v>43468.0</c:v>
                </c:pt>
                <c:pt idx="35">
                  <c:v>43469.0</c:v>
                </c:pt>
                <c:pt idx="36">
                  <c:v>43470.0</c:v>
                </c:pt>
                <c:pt idx="37">
                  <c:v>43471.0</c:v>
                </c:pt>
                <c:pt idx="38">
                  <c:v>43472.0</c:v>
                </c:pt>
                <c:pt idx="39">
                  <c:v>43473.0</c:v>
                </c:pt>
                <c:pt idx="40">
                  <c:v>43474.0</c:v>
                </c:pt>
                <c:pt idx="41">
                  <c:v>43475.0</c:v>
                </c:pt>
                <c:pt idx="42">
                  <c:v>43476.0</c:v>
                </c:pt>
                <c:pt idx="43">
                  <c:v>43477.0</c:v>
                </c:pt>
                <c:pt idx="44">
                  <c:v>43478.0</c:v>
                </c:pt>
                <c:pt idx="45">
                  <c:v>43479.0</c:v>
                </c:pt>
                <c:pt idx="46">
                  <c:v>43480.0</c:v>
                </c:pt>
                <c:pt idx="47">
                  <c:v>43481.0</c:v>
                </c:pt>
                <c:pt idx="48">
                  <c:v>43482.0</c:v>
                </c:pt>
                <c:pt idx="49">
                  <c:v>43483.0</c:v>
                </c:pt>
                <c:pt idx="50">
                  <c:v>43484.0</c:v>
                </c:pt>
                <c:pt idx="51">
                  <c:v>43485.0</c:v>
                </c:pt>
                <c:pt idx="52">
                  <c:v>43486.0</c:v>
                </c:pt>
                <c:pt idx="53">
                  <c:v>43487.0</c:v>
                </c:pt>
                <c:pt idx="54">
                  <c:v>43488.0</c:v>
                </c:pt>
                <c:pt idx="55">
                  <c:v>43489.0</c:v>
                </c:pt>
                <c:pt idx="56">
                  <c:v>43490.0</c:v>
                </c:pt>
                <c:pt idx="57">
                  <c:v>43491.0</c:v>
                </c:pt>
                <c:pt idx="58">
                  <c:v>43492.0</c:v>
                </c:pt>
                <c:pt idx="59">
                  <c:v>43493.0</c:v>
                </c:pt>
                <c:pt idx="60">
                  <c:v>43494.0</c:v>
                </c:pt>
                <c:pt idx="61">
                  <c:v>43495.0</c:v>
                </c:pt>
                <c:pt idx="62">
                  <c:v>43496.0</c:v>
                </c:pt>
                <c:pt idx="63">
                  <c:v>43497.0</c:v>
                </c:pt>
                <c:pt idx="64">
                  <c:v>43498.0</c:v>
                </c:pt>
                <c:pt idx="65">
                  <c:v>43499.0</c:v>
                </c:pt>
                <c:pt idx="66">
                  <c:v>43500.0</c:v>
                </c:pt>
                <c:pt idx="67">
                  <c:v>43501.0</c:v>
                </c:pt>
                <c:pt idx="68">
                  <c:v>43502.0</c:v>
                </c:pt>
                <c:pt idx="69">
                  <c:v>43503.0</c:v>
                </c:pt>
                <c:pt idx="70">
                  <c:v>43504.0</c:v>
                </c:pt>
                <c:pt idx="71">
                  <c:v>43505.0</c:v>
                </c:pt>
                <c:pt idx="72">
                  <c:v>43506.0</c:v>
                </c:pt>
                <c:pt idx="73">
                  <c:v>43507.0</c:v>
                </c:pt>
                <c:pt idx="74">
                  <c:v>43508.0</c:v>
                </c:pt>
                <c:pt idx="75">
                  <c:v>43509.0</c:v>
                </c:pt>
                <c:pt idx="76">
                  <c:v>43510.0</c:v>
                </c:pt>
                <c:pt idx="77">
                  <c:v>43511.0</c:v>
                </c:pt>
                <c:pt idx="78">
                  <c:v>43512.0</c:v>
                </c:pt>
                <c:pt idx="79">
                  <c:v>43513.0</c:v>
                </c:pt>
                <c:pt idx="80">
                  <c:v>43514.0</c:v>
                </c:pt>
                <c:pt idx="81">
                  <c:v>43515.0</c:v>
                </c:pt>
                <c:pt idx="82">
                  <c:v>43516.0</c:v>
                </c:pt>
                <c:pt idx="83">
                  <c:v>43517.0</c:v>
                </c:pt>
                <c:pt idx="84">
                  <c:v>43518.0</c:v>
                </c:pt>
                <c:pt idx="85">
                  <c:v>43519.0</c:v>
                </c:pt>
                <c:pt idx="86">
                  <c:v>43520.0</c:v>
                </c:pt>
                <c:pt idx="87">
                  <c:v>43521.0</c:v>
                </c:pt>
                <c:pt idx="88">
                  <c:v>43522.0</c:v>
                </c:pt>
                <c:pt idx="89">
                  <c:v>43523.0</c:v>
                </c:pt>
                <c:pt idx="90">
                  <c:v>43524.0</c:v>
                </c:pt>
                <c:pt idx="91">
                  <c:v>43525.0</c:v>
                </c:pt>
                <c:pt idx="92">
                  <c:v>43526.0</c:v>
                </c:pt>
                <c:pt idx="93">
                  <c:v>43527.0</c:v>
                </c:pt>
                <c:pt idx="94">
                  <c:v>43528.0</c:v>
                </c:pt>
                <c:pt idx="95">
                  <c:v>43529.0</c:v>
                </c:pt>
                <c:pt idx="96">
                  <c:v>43530.0</c:v>
                </c:pt>
                <c:pt idx="97">
                  <c:v>43531.0</c:v>
                </c:pt>
                <c:pt idx="98">
                  <c:v>43532.0</c:v>
                </c:pt>
                <c:pt idx="99">
                  <c:v>43533.0</c:v>
                </c:pt>
                <c:pt idx="100">
                  <c:v>43534.0</c:v>
                </c:pt>
                <c:pt idx="101">
                  <c:v>43535.0</c:v>
                </c:pt>
                <c:pt idx="102">
                  <c:v>43536.0</c:v>
                </c:pt>
                <c:pt idx="103">
                  <c:v>43537.0</c:v>
                </c:pt>
                <c:pt idx="104">
                  <c:v>43538.0</c:v>
                </c:pt>
                <c:pt idx="105">
                  <c:v>43539.0</c:v>
                </c:pt>
                <c:pt idx="106">
                  <c:v>43540.0</c:v>
                </c:pt>
                <c:pt idx="107">
                  <c:v>43541.0</c:v>
                </c:pt>
                <c:pt idx="108">
                  <c:v>43542.0</c:v>
                </c:pt>
                <c:pt idx="109">
                  <c:v>43543.0</c:v>
                </c:pt>
                <c:pt idx="110">
                  <c:v>43544.0</c:v>
                </c:pt>
                <c:pt idx="111">
                  <c:v>43545.0</c:v>
                </c:pt>
                <c:pt idx="112">
                  <c:v>43546.0</c:v>
                </c:pt>
                <c:pt idx="113">
                  <c:v>43547.0</c:v>
                </c:pt>
                <c:pt idx="114">
                  <c:v>43548.0</c:v>
                </c:pt>
                <c:pt idx="115">
                  <c:v>43549.0</c:v>
                </c:pt>
                <c:pt idx="116">
                  <c:v>43550.0</c:v>
                </c:pt>
                <c:pt idx="117">
                  <c:v>43551.0</c:v>
                </c:pt>
                <c:pt idx="118">
                  <c:v>43552.0</c:v>
                </c:pt>
                <c:pt idx="119">
                  <c:v>43553.0</c:v>
                </c:pt>
                <c:pt idx="120">
                  <c:v>43554.0</c:v>
                </c:pt>
                <c:pt idx="121">
                  <c:v>43555.0</c:v>
                </c:pt>
                <c:pt idx="122">
                  <c:v>43556.0</c:v>
                </c:pt>
                <c:pt idx="123">
                  <c:v>43557.0</c:v>
                </c:pt>
                <c:pt idx="124">
                  <c:v>43558.0</c:v>
                </c:pt>
                <c:pt idx="125">
                  <c:v>43559.0</c:v>
                </c:pt>
                <c:pt idx="126">
                  <c:v>43560.0</c:v>
                </c:pt>
                <c:pt idx="127">
                  <c:v>43561.0</c:v>
                </c:pt>
                <c:pt idx="128">
                  <c:v>43562.0</c:v>
                </c:pt>
                <c:pt idx="129">
                  <c:v>43563.0</c:v>
                </c:pt>
                <c:pt idx="130">
                  <c:v>43564.0</c:v>
                </c:pt>
                <c:pt idx="131">
                  <c:v>43565.0</c:v>
                </c:pt>
                <c:pt idx="132">
                  <c:v>43566.0</c:v>
                </c:pt>
                <c:pt idx="133">
                  <c:v>43567.0</c:v>
                </c:pt>
                <c:pt idx="134">
                  <c:v>43568.0</c:v>
                </c:pt>
                <c:pt idx="135">
                  <c:v>43569.0</c:v>
                </c:pt>
                <c:pt idx="136">
                  <c:v>43570.0</c:v>
                </c:pt>
                <c:pt idx="137">
                  <c:v>43571.0</c:v>
                </c:pt>
                <c:pt idx="138">
                  <c:v>43572.0</c:v>
                </c:pt>
                <c:pt idx="139">
                  <c:v>43573.0</c:v>
                </c:pt>
                <c:pt idx="140">
                  <c:v>43574.0</c:v>
                </c:pt>
                <c:pt idx="141">
                  <c:v>43575.0</c:v>
                </c:pt>
                <c:pt idx="142">
                  <c:v>43576.0</c:v>
                </c:pt>
                <c:pt idx="143">
                  <c:v>43577.0</c:v>
                </c:pt>
                <c:pt idx="144">
                  <c:v>43578.0</c:v>
                </c:pt>
                <c:pt idx="145">
                  <c:v>43579.0</c:v>
                </c:pt>
                <c:pt idx="146">
                  <c:v>43580.0</c:v>
                </c:pt>
                <c:pt idx="147">
                  <c:v>43581.0</c:v>
                </c:pt>
                <c:pt idx="148">
                  <c:v>43582.0</c:v>
                </c:pt>
                <c:pt idx="149">
                  <c:v>43583.0</c:v>
                </c:pt>
                <c:pt idx="150">
                  <c:v>43584.0</c:v>
                </c:pt>
                <c:pt idx="151">
                  <c:v>0.0</c:v>
                </c:pt>
                <c:pt idx="152">
                  <c:v>0.0</c:v>
                </c:pt>
              </c:numCache>
            </c:numRef>
          </c:cat>
          <c:val>
            <c:numRef>
              <c:f>'Average Pace'!$W$2:$W$144</c:f>
              <c:numCache>
                <c:formatCode>_-* #,##0_-;\-* #,##0_-;_-* "-"??_-;_-@_-</c:formatCode>
                <c:ptCount val="143"/>
                <c:pt idx="0">
                  <c:v>#N/A</c:v>
                </c:pt>
                <c:pt idx="1">
                  <c:v>36.5</c:v>
                </c:pt>
                <c:pt idx="2">
                  <c:v>36.33333333333334</c:v>
                </c:pt>
                <c:pt idx="3">
                  <c:v>33.25</c:v>
                </c:pt>
                <c:pt idx="4">
                  <c:v>28.8</c:v>
                </c:pt>
                <c:pt idx="5">
                  <c:v>25.33333333333333</c:v>
                </c:pt>
                <c:pt idx="6">
                  <c:v>23.14285714285714</c:v>
                </c:pt>
                <c:pt idx="7">
                  <c:v>20.75</c:v>
                </c:pt>
                <c:pt idx="8">
                  <c:v>19.33333333333333</c:v>
                </c:pt>
                <c:pt idx="9">
                  <c:v>18.0</c:v>
                </c:pt>
                <c:pt idx="10">
                  <c:v>16.81818181818182</c:v>
                </c:pt>
                <c:pt idx="11">
                  <c:v>16.08333333333333</c:v>
                </c:pt>
                <c:pt idx="12">
                  <c:v>15.53846153846154</c:v>
                </c:pt>
                <c:pt idx="13">
                  <c:v>15.42857142857143</c:v>
                </c:pt>
                <c:pt idx="14">
                  <c:v>14.93333333333333</c:v>
                </c:pt>
                <c:pt idx="15">
                  <c:v>14.125</c:v>
                </c:pt>
                <c:pt idx="16">
                  <c:v>13.41176470588235</c:v>
                </c:pt>
                <c:pt idx="17">
                  <c:v>13.0</c:v>
                </c:pt>
                <c:pt idx="18">
                  <c:v>12.57894736842105</c:v>
                </c:pt>
                <c:pt idx="19">
                  <c:v>12.15</c:v>
                </c:pt>
                <c:pt idx="20">
                  <c:v>11.71428571428571</c:v>
                </c:pt>
                <c:pt idx="21">
                  <c:v>11.5</c:v>
                </c:pt>
                <c:pt idx="22">
                  <c:v>11.08695652173913</c:v>
                </c:pt>
                <c:pt idx="23">
                  <c:v>10.91666666666667</c:v>
                </c:pt>
                <c:pt idx="24">
                  <c:v>10.76</c:v>
                </c:pt>
                <c:pt idx="25">
                  <c:v>10.46153846153846</c:v>
                </c:pt>
                <c:pt idx="26">
                  <c:v>10.33333333333333</c:v>
                </c:pt>
                <c:pt idx="27">
                  <c:v>11.89285714285714</c:v>
                </c:pt>
                <c:pt idx="28">
                  <c:v>12.58620689655172</c:v>
                </c:pt>
                <c:pt idx="29">
                  <c:v>12.73333333333333</c:v>
                </c:pt>
                <c:pt idx="30">
                  <c:v>13.12903225806452</c:v>
                </c:pt>
                <c:pt idx="31">
                  <c:v>14.59375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'Average Pace'!$X$1</c:f>
              <c:strCache>
                <c:ptCount val="1"/>
                <c:pt idx="0">
                  <c:v> 25 mile </c:v>
                </c:pt>
              </c:strCache>
            </c:strRef>
          </c:tx>
          <c:marker>
            <c:symbol val="none"/>
          </c:marker>
          <c:cat>
            <c:numRef>
              <c:f>'Average Pace'!$S$2:$S$154</c:f>
              <c:numCache>
                <c:formatCode>[$-409]d\-mmm\-yy;@</c:formatCode>
                <c:ptCount val="153"/>
                <c:pt idx="0">
                  <c:v>43434.0</c:v>
                </c:pt>
                <c:pt idx="1">
                  <c:v>43435.0</c:v>
                </c:pt>
                <c:pt idx="2">
                  <c:v>43436.0</c:v>
                </c:pt>
                <c:pt idx="3">
                  <c:v>43437.0</c:v>
                </c:pt>
                <c:pt idx="4">
                  <c:v>43438.0</c:v>
                </c:pt>
                <c:pt idx="5">
                  <c:v>43439.0</c:v>
                </c:pt>
                <c:pt idx="6">
                  <c:v>43440.0</c:v>
                </c:pt>
                <c:pt idx="7">
                  <c:v>43441.0</c:v>
                </c:pt>
                <c:pt idx="8">
                  <c:v>43442.0</c:v>
                </c:pt>
                <c:pt idx="9">
                  <c:v>43443.0</c:v>
                </c:pt>
                <c:pt idx="10">
                  <c:v>43444.0</c:v>
                </c:pt>
                <c:pt idx="11">
                  <c:v>43445.0</c:v>
                </c:pt>
                <c:pt idx="12">
                  <c:v>43446.0</c:v>
                </c:pt>
                <c:pt idx="13">
                  <c:v>43447.0</c:v>
                </c:pt>
                <c:pt idx="14">
                  <c:v>43448.0</c:v>
                </c:pt>
                <c:pt idx="15">
                  <c:v>43449.0</c:v>
                </c:pt>
                <c:pt idx="16">
                  <c:v>43450.0</c:v>
                </c:pt>
                <c:pt idx="17">
                  <c:v>43451.0</c:v>
                </c:pt>
                <c:pt idx="18">
                  <c:v>43452.0</c:v>
                </c:pt>
                <c:pt idx="19">
                  <c:v>43453.0</c:v>
                </c:pt>
                <c:pt idx="20">
                  <c:v>43454.0</c:v>
                </c:pt>
                <c:pt idx="21">
                  <c:v>43455.0</c:v>
                </c:pt>
                <c:pt idx="22">
                  <c:v>43456.0</c:v>
                </c:pt>
                <c:pt idx="23">
                  <c:v>43457.0</c:v>
                </c:pt>
                <c:pt idx="24">
                  <c:v>43458.0</c:v>
                </c:pt>
                <c:pt idx="25">
                  <c:v>43459.0</c:v>
                </c:pt>
                <c:pt idx="26">
                  <c:v>43460.0</c:v>
                </c:pt>
                <c:pt idx="27">
                  <c:v>43461.0</c:v>
                </c:pt>
                <c:pt idx="28">
                  <c:v>43462.0</c:v>
                </c:pt>
                <c:pt idx="29">
                  <c:v>43463.0</c:v>
                </c:pt>
                <c:pt idx="30">
                  <c:v>43464.0</c:v>
                </c:pt>
                <c:pt idx="31">
                  <c:v>43465.0</c:v>
                </c:pt>
                <c:pt idx="32">
                  <c:v>43466.0</c:v>
                </c:pt>
                <c:pt idx="33">
                  <c:v>43467.0</c:v>
                </c:pt>
                <c:pt idx="34">
                  <c:v>43468.0</c:v>
                </c:pt>
                <c:pt idx="35">
                  <c:v>43469.0</c:v>
                </c:pt>
                <c:pt idx="36">
                  <c:v>43470.0</c:v>
                </c:pt>
                <c:pt idx="37">
                  <c:v>43471.0</c:v>
                </c:pt>
                <c:pt idx="38">
                  <c:v>43472.0</c:v>
                </c:pt>
                <c:pt idx="39">
                  <c:v>43473.0</c:v>
                </c:pt>
                <c:pt idx="40">
                  <c:v>43474.0</c:v>
                </c:pt>
                <c:pt idx="41">
                  <c:v>43475.0</c:v>
                </c:pt>
                <c:pt idx="42">
                  <c:v>43476.0</c:v>
                </c:pt>
                <c:pt idx="43">
                  <c:v>43477.0</c:v>
                </c:pt>
                <c:pt idx="44">
                  <c:v>43478.0</c:v>
                </c:pt>
                <c:pt idx="45">
                  <c:v>43479.0</c:v>
                </c:pt>
                <c:pt idx="46">
                  <c:v>43480.0</c:v>
                </c:pt>
                <c:pt idx="47">
                  <c:v>43481.0</c:v>
                </c:pt>
                <c:pt idx="48">
                  <c:v>43482.0</c:v>
                </c:pt>
                <c:pt idx="49">
                  <c:v>43483.0</c:v>
                </c:pt>
                <c:pt idx="50">
                  <c:v>43484.0</c:v>
                </c:pt>
                <c:pt idx="51">
                  <c:v>43485.0</c:v>
                </c:pt>
                <c:pt idx="52">
                  <c:v>43486.0</c:v>
                </c:pt>
                <c:pt idx="53">
                  <c:v>43487.0</c:v>
                </c:pt>
                <c:pt idx="54">
                  <c:v>43488.0</c:v>
                </c:pt>
                <c:pt idx="55">
                  <c:v>43489.0</c:v>
                </c:pt>
                <c:pt idx="56">
                  <c:v>43490.0</c:v>
                </c:pt>
                <c:pt idx="57">
                  <c:v>43491.0</c:v>
                </c:pt>
                <c:pt idx="58">
                  <c:v>43492.0</c:v>
                </c:pt>
                <c:pt idx="59">
                  <c:v>43493.0</c:v>
                </c:pt>
                <c:pt idx="60">
                  <c:v>43494.0</c:v>
                </c:pt>
                <c:pt idx="61">
                  <c:v>43495.0</c:v>
                </c:pt>
                <c:pt idx="62">
                  <c:v>43496.0</c:v>
                </c:pt>
                <c:pt idx="63">
                  <c:v>43497.0</c:v>
                </c:pt>
                <c:pt idx="64">
                  <c:v>43498.0</c:v>
                </c:pt>
                <c:pt idx="65">
                  <c:v>43499.0</c:v>
                </c:pt>
                <c:pt idx="66">
                  <c:v>43500.0</c:v>
                </c:pt>
                <c:pt idx="67">
                  <c:v>43501.0</c:v>
                </c:pt>
                <c:pt idx="68">
                  <c:v>43502.0</c:v>
                </c:pt>
                <c:pt idx="69">
                  <c:v>43503.0</c:v>
                </c:pt>
                <c:pt idx="70">
                  <c:v>43504.0</c:v>
                </c:pt>
                <c:pt idx="71">
                  <c:v>43505.0</c:v>
                </c:pt>
                <c:pt idx="72">
                  <c:v>43506.0</c:v>
                </c:pt>
                <c:pt idx="73">
                  <c:v>43507.0</c:v>
                </c:pt>
                <c:pt idx="74">
                  <c:v>43508.0</c:v>
                </c:pt>
                <c:pt idx="75">
                  <c:v>43509.0</c:v>
                </c:pt>
                <c:pt idx="76">
                  <c:v>43510.0</c:v>
                </c:pt>
                <c:pt idx="77">
                  <c:v>43511.0</c:v>
                </c:pt>
                <c:pt idx="78">
                  <c:v>43512.0</c:v>
                </c:pt>
                <c:pt idx="79">
                  <c:v>43513.0</c:v>
                </c:pt>
                <c:pt idx="80">
                  <c:v>43514.0</c:v>
                </c:pt>
                <c:pt idx="81">
                  <c:v>43515.0</c:v>
                </c:pt>
                <c:pt idx="82">
                  <c:v>43516.0</c:v>
                </c:pt>
                <c:pt idx="83">
                  <c:v>43517.0</c:v>
                </c:pt>
                <c:pt idx="84">
                  <c:v>43518.0</c:v>
                </c:pt>
                <c:pt idx="85">
                  <c:v>43519.0</c:v>
                </c:pt>
                <c:pt idx="86">
                  <c:v>43520.0</c:v>
                </c:pt>
                <c:pt idx="87">
                  <c:v>43521.0</c:v>
                </c:pt>
                <c:pt idx="88">
                  <c:v>43522.0</c:v>
                </c:pt>
                <c:pt idx="89">
                  <c:v>43523.0</c:v>
                </c:pt>
                <c:pt idx="90">
                  <c:v>43524.0</c:v>
                </c:pt>
                <c:pt idx="91">
                  <c:v>43525.0</c:v>
                </c:pt>
                <c:pt idx="92">
                  <c:v>43526.0</c:v>
                </c:pt>
                <c:pt idx="93">
                  <c:v>43527.0</c:v>
                </c:pt>
                <c:pt idx="94">
                  <c:v>43528.0</c:v>
                </c:pt>
                <c:pt idx="95">
                  <c:v>43529.0</c:v>
                </c:pt>
                <c:pt idx="96">
                  <c:v>43530.0</c:v>
                </c:pt>
                <c:pt idx="97">
                  <c:v>43531.0</c:v>
                </c:pt>
                <c:pt idx="98">
                  <c:v>43532.0</c:v>
                </c:pt>
                <c:pt idx="99">
                  <c:v>43533.0</c:v>
                </c:pt>
                <c:pt idx="100">
                  <c:v>43534.0</c:v>
                </c:pt>
                <c:pt idx="101">
                  <c:v>43535.0</c:v>
                </c:pt>
                <c:pt idx="102">
                  <c:v>43536.0</c:v>
                </c:pt>
                <c:pt idx="103">
                  <c:v>43537.0</c:v>
                </c:pt>
                <c:pt idx="104">
                  <c:v>43538.0</c:v>
                </c:pt>
                <c:pt idx="105">
                  <c:v>43539.0</c:v>
                </c:pt>
                <c:pt idx="106">
                  <c:v>43540.0</c:v>
                </c:pt>
                <c:pt idx="107">
                  <c:v>43541.0</c:v>
                </c:pt>
                <c:pt idx="108">
                  <c:v>43542.0</c:v>
                </c:pt>
                <c:pt idx="109">
                  <c:v>43543.0</c:v>
                </c:pt>
                <c:pt idx="110">
                  <c:v>43544.0</c:v>
                </c:pt>
                <c:pt idx="111">
                  <c:v>43545.0</c:v>
                </c:pt>
                <c:pt idx="112">
                  <c:v>43546.0</c:v>
                </c:pt>
                <c:pt idx="113">
                  <c:v>43547.0</c:v>
                </c:pt>
                <c:pt idx="114">
                  <c:v>43548.0</c:v>
                </c:pt>
                <c:pt idx="115">
                  <c:v>43549.0</c:v>
                </c:pt>
                <c:pt idx="116">
                  <c:v>43550.0</c:v>
                </c:pt>
                <c:pt idx="117">
                  <c:v>43551.0</c:v>
                </c:pt>
                <c:pt idx="118">
                  <c:v>43552.0</c:v>
                </c:pt>
                <c:pt idx="119">
                  <c:v>43553.0</c:v>
                </c:pt>
                <c:pt idx="120">
                  <c:v>43554.0</c:v>
                </c:pt>
                <c:pt idx="121">
                  <c:v>43555.0</c:v>
                </c:pt>
                <c:pt idx="122">
                  <c:v>43556.0</c:v>
                </c:pt>
                <c:pt idx="123">
                  <c:v>43557.0</c:v>
                </c:pt>
                <c:pt idx="124">
                  <c:v>43558.0</c:v>
                </c:pt>
                <c:pt idx="125">
                  <c:v>43559.0</c:v>
                </c:pt>
                <c:pt idx="126">
                  <c:v>43560.0</c:v>
                </c:pt>
                <c:pt idx="127">
                  <c:v>43561.0</c:v>
                </c:pt>
                <c:pt idx="128">
                  <c:v>43562.0</c:v>
                </c:pt>
                <c:pt idx="129">
                  <c:v>43563.0</c:v>
                </c:pt>
                <c:pt idx="130">
                  <c:v>43564.0</c:v>
                </c:pt>
                <c:pt idx="131">
                  <c:v>43565.0</c:v>
                </c:pt>
                <c:pt idx="132">
                  <c:v>43566.0</c:v>
                </c:pt>
                <c:pt idx="133">
                  <c:v>43567.0</c:v>
                </c:pt>
                <c:pt idx="134">
                  <c:v>43568.0</c:v>
                </c:pt>
                <c:pt idx="135">
                  <c:v>43569.0</c:v>
                </c:pt>
                <c:pt idx="136">
                  <c:v>43570.0</c:v>
                </c:pt>
                <c:pt idx="137">
                  <c:v>43571.0</c:v>
                </c:pt>
                <c:pt idx="138">
                  <c:v>43572.0</c:v>
                </c:pt>
                <c:pt idx="139">
                  <c:v>43573.0</c:v>
                </c:pt>
                <c:pt idx="140">
                  <c:v>43574.0</c:v>
                </c:pt>
                <c:pt idx="141">
                  <c:v>43575.0</c:v>
                </c:pt>
                <c:pt idx="142">
                  <c:v>43576.0</c:v>
                </c:pt>
                <c:pt idx="143">
                  <c:v>43577.0</c:v>
                </c:pt>
                <c:pt idx="144">
                  <c:v>43578.0</c:v>
                </c:pt>
                <c:pt idx="145">
                  <c:v>43579.0</c:v>
                </c:pt>
                <c:pt idx="146">
                  <c:v>43580.0</c:v>
                </c:pt>
                <c:pt idx="147">
                  <c:v>43581.0</c:v>
                </c:pt>
                <c:pt idx="148">
                  <c:v>43582.0</c:v>
                </c:pt>
                <c:pt idx="149">
                  <c:v>43583.0</c:v>
                </c:pt>
                <c:pt idx="150">
                  <c:v>43584.0</c:v>
                </c:pt>
                <c:pt idx="151">
                  <c:v>0.0</c:v>
                </c:pt>
                <c:pt idx="152">
                  <c:v>0.0</c:v>
                </c:pt>
              </c:numCache>
            </c:numRef>
          </c:cat>
          <c:val>
            <c:numRef>
              <c:f>'Average Pace'!$X$2:$X$144</c:f>
              <c:numCache>
                <c:formatCode>_-* #,##0_-;\-* #,##0_-;_-* "-"??_-;_-@_-</c:formatCode>
                <c:ptCount val="143"/>
                <c:pt idx="0">
                  <c:v>#N/A</c:v>
                </c:pt>
                <c:pt idx="1">
                  <c:v>5.5</c:v>
                </c:pt>
                <c:pt idx="2">
                  <c:v>4.0</c:v>
                </c:pt>
                <c:pt idx="3">
                  <c:v>3.25</c:v>
                </c:pt>
                <c:pt idx="4">
                  <c:v>#N/A</c:v>
                </c:pt>
                <c:pt idx="5">
                  <c:v>2.333333333333333</c:v>
                </c:pt>
                <c:pt idx="6">
                  <c:v>#N/A</c:v>
                </c:pt>
                <c:pt idx="7">
                  <c:v>#N/A</c:v>
                </c:pt>
                <c:pt idx="8">
                  <c:v>1.666666666666667</c:v>
                </c:pt>
                <c:pt idx="9">
                  <c:v>1.6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1.3125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1.1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0.92</c:v>
                </c:pt>
                <c:pt idx="25">
                  <c:v>0.961538461538462</c:v>
                </c:pt>
                <c:pt idx="26">
                  <c:v>#N/A</c:v>
                </c:pt>
                <c:pt idx="27">
                  <c:v>1.035714285714286</c:v>
                </c:pt>
                <c:pt idx="28">
                  <c:v>#N/A</c:v>
                </c:pt>
                <c:pt idx="29">
                  <c:v>#N/A</c:v>
                </c:pt>
                <c:pt idx="30">
                  <c:v>1.0</c:v>
                </c:pt>
                <c:pt idx="31">
                  <c:v>1.15625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7083848"/>
        <c:axId val="2147125944"/>
      </c:lineChart>
      <c:dateAx>
        <c:axId val="2147083848"/>
        <c:scaling>
          <c:orientation val="minMax"/>
        </c:scaling>
        <c:delete val="0"/>
        <c:axPos val="b"/>
        <c:numFmt formatCode="[$-409]d\-mmm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47125944"/>
        <c:crosses val="autoZero"/>
        <c:auto val="1"/>
        <c:lblOffset val="100"/>
        <c:baseTimeUnit val="days"/>
      </c:dateAx>
      <c:valAx>
        <c:axId val="214712594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crossAx val="2147083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6140631960882"/>
          <c:y val="0.00572027262024346"/>
          <c:w val="0.247930018141904"/>
          <c:h val="0.128325325149053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Age 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#REF!_x0006_#NAME?_x0005_#NUM!_x0004_#N/A_x000d_#GETTING_DATA_x0010_Consolidate_Area	Auto_Open
Auto_Close_x0007_Extract_x0008_Database_x0008_Criteria
Print_Area_x000c_Print_Titles_x0008_Recorder	Data_Form_x000d_Auto_Activate_x000f_Auto_Deactivate_x000b_Sheet_Title_x000f__FilterDatabase_x0006_Normal	RowLevel_	ColLevel__x0005_Comma_x0008_Currency_x0007_Percent	Comma [0]_x000c_Currency [0]	Hyperlink_x0012_Followed Hyperlink_x0004_Note_x000c_Warning Text
Emphasis 1
Emphasis 2
Emphasis 3_x0005_Title	Heading 1	Heading 2	Heading 3	Heading 4_x0005_Input_x0006_Output_x000b_Calculation
Check Cell_x000b_Linked Cell_x0005_Total_x0004_Good_x0003_Bad_x0007_Neutral_x0007_Accent1_x000d_20% - Accent1_x000d_40% - Accent1_x000d_60% - Accent1_x0007_Accent2_x000d_20% - Accent2_x000d_40% - Accent2_x000d_60% - Accent2_x0007_Accent3_x000d_20% - Accent3_x000d_40% - Accent3_x000d_60% - Accent3_x0007_Accent4_x000d_20% - Accent4_x000d_40% - Accent4_x000d_60% - Accent4_x0007_Accent5_x000d_20% - Accent5_x000d_40% - Accent5_x000d_60% - Accent5_x0007_Accent6_x000d_20% - Accent6_x000d_40% - Accent6_x000d_60% - Accent6_x0010_Explanatory Text_x000b_Recommended_x0012_Most Recently Used_x0003_All	Financial_x000d_Date and Time_x0015_Math and Trigonometry_x000b_Statistical_x0014_Lookup and Reference_x0008_Database_x0004_Text_x0007_Logical_x000b_Information_x0008_Commands_x000b_Customizing_x000d_Macro Control_x000c_DDE/External_x000c_User Defined_x000b_Engineering_x0004_Cube_x000d_Compatibility_x0006_DBNum1_x0006_DBNum2_x0006_DBNum3_x0006_DBNum4	Auto_Open
Auto_Close_x000d_Auto_Activate_x000f_Auto_Deactivate_x0004_Line	Rectangle_x0004_Text_x0006_Button_x0004_Oval_x0003_Arc_x0007_Picture_x0005_Chart_x0005_Group_x0007_Drawing	Check Box_x000d_Option Button_x0008_Edit Box_x0007_Marquee
Scroll Bar_x0008_List Box	Group Box	Drop Down_x0007_Spinner_x000c_Dialog Frame_x0005_Label_x0007_Comment_x0004_Oval_x0007_Picture_x0006_Object</c:v>
          </c:tx>
          <c:invertIfNegative val="0"/>
          <c:cat>
            <c:numLit>
              <c:formatCode>General</c:formatCode>
              <c:ptCount val="58"/>
              <c:pt idx="0">
                <c:v>6.0</c:v>
              </c:pt>
              <c:pt idx="1">
                <c:v>8.0</c:v>
              </c:pt>
              <c:pt idx="2">
                <c:v>10.0</c:v>
              </c:pt>
              <c:pt idx="3">
                <c:v>11.0</c:v>
              </c:pt>
              <c:pt idx="4">
                <c:v>12.0</c:v>
              </c:pt>
              <c:pt idx="5">
                <c:v>13.0</c:v>
              </c:pt>
              <c:pt idx="6">
                <c:v>14.0</c:v>
              </c:pt>
              <c:pt idx="7">
                <c:v>19.0</c:v>
              </c:pt>
              <c:pt idx="8">
                <c:v>20.0</c:v>
              </c:pt>
              <c:pt idx="9">
                <c:v>26.0</c:v>
              </c:pt>
              <c:pt idx="10">
                <c:v>27.0</c:v>
              </c:pt>
              <c:pt idx="11">
                <c:v>29.0</c:v>
              </c:pt>
              <c:pt idx="12">
                <c:v>30.0</c:v>
              </c:pt>
              <c:pt idx="13">
                <c:v>31.0</c:v>
              </c:pt>
              <c:pt idx="14">
                <c:v>32.0</c:v>
              </c:pt>
              <c:pt idx="15">
                <c:v>33.0</c:v>
              </c:pt>
              <c:pt idx="16">
                <c:v>34.0</c:v>
              </c:pt>
              <c:pt idx="17">
                <c:v>35.0</c:v>
              </c:pt>
              <c:pt idx="18">
                <c:v>36.0</c:v>
              </c:pt>
              <c:pt idx="19">
                <c:v>37.0</c:v>
              </c:pt>
              <c:pt idx="20">
                <c:v>38.0</c:v>
              </c:pt>
              <c:pt idx="21">
                <c:v>39.0</c:v>
              </c:pt>
              <c:pt idx="22">
                <c:v>40.0</c:v>
              </c:pt>
              <c:pt idx="23">
                <c:v>41.0</c:v>
              </c:pt>
              <c:pt idx="24">
                <c:v>42.0</c:v>
              </c:pt>
              <c:pt idx="25">
                <c:v>43.0</c:v>
              </c:pt>
              <c:pt idx="26">
                <c:v>44.0</c:v>
              </c:pt>
              <c:pt idx="27">
                <c:v>45.0</c:v>
              </c:pt>
              <c:pt idx="28">
                <c:v>46.0</c:v>
              </c:pt>
              <c:pt idx="29">
                <c:v>47.0</c:v>
              </c:pt>
              <c:pt idx="30">
                <c:v>48.0</c:v>
              </c:pt>
              <c:pt idx="31">
                <c:v>49.0</c:v>
              </c:pt>
              <c:pt idx="32">
                <c:v>50.0</c:v>
              </c:pt>
              <c:pt idx="33">
                <c:v>51.0</c:v>
              </c:pt>
              <c:pt idx="34">
                <c:v>52.0</c:v>
              </c:pt>
              <c:pt idx="35">
                <c:v>53.0</c:v>
              </c:pt>
              <c:pt idx="36">
                <c:v>54.0</c:v>
              </c:pt>
              <c:pt idx="37">
                <c:v>55.0</c:v>
              </c:pt>
              <c:pt idx="38">
                <c:v>56.0</c:v>
              </c:pt>
              <c:pt idx="39">
                <c:v>57.0</c:v>
              </c:pt>
              <c:pt idx="40">
                <c:v>58.0</c:v>
              </c:pt>
              <c:pt idx="41">
                <c:v>59.0</c:v>
              </c:pt>
              <c:pt idx="42">
                <c:v>60.0</c:v>
              </c:pt>
              <c:pt idx="43">
                <c:v>61.0</c:v>
              </c:pt>
              <c:pt idx="44">
                <c:v>62.0</c:v>
              </c:pt>
              <c:pt idx="45">
                <c:v>63.0</c:v>
              </c:pt>
              <c:pt idx="46">
                <c:v>64.0</c:v>
              </c:pt>
              <c:pt idx="47">
                <c:v>65.0</c:v>
              </c:pt>
              <c:pt idx="48">
                <c:v>66.0</c:v>
              </c:pt>
              <c:pt idx="49">
                <c:v>67.0</c:v>
              </c:pt>
              <c:pt idx="50">
                <c:v>68.0</c:v>
              </c:pt>
              <c:pt idx="51">
                <c:v>69.0</c:v>
              </c:pt>
              <c:pt idx="52">
                <c:v>70.0</c:v>
              </c:pt>
              <c:pt idx="53">
                <c:v>71.0</c:v>
              </c:pt>
              <c:pt idx="54">
                <c:v>74.0</c:v>
              </c:pt>
              <c:pt idx="55">
                <c:v>76.0</c:v>
              </c:pt>
              <c:pt idx="56">
                <c:v>77.0</c:v>
              </c:pt>
              <c:pt idx="57">
                <c:v>78.0</c:v>
              </c:pt>
            </c:numLit>
          </c:cat>
          <c:val>
            <c:numLit>
              <c:formatCode>General</c:formatCode>
              <c:ptCount val="58"/>
              <c:pt idx="0">
                <c:v>1.0</c:v>
              </c:pt>
              <c:pt idx="1">
                <c:v>1.0</c:v>
              </c:pt>
              <c:pt idx="2">
                <c:v>1.0</c:v>
              </c:pt>
              <c:pt idx="3">
                <c:v>1.0</c:v>
              </c:pt>
              <c:pt idx="4">
                <c:v>1.0</c:v>
              </c:pt>
              <c:pt idx="5">
                <c:v>2.0</c:v>
              </c:pt>
              <c:pt idx="6">
                <c:v>2.0</c:v>
              </c:pt>
              <c:pt idx="7">
                <c:v>1.0</c:v>
              </c:pt>
              <c:pt idx="8">
                <c:v>1.0</c:v>
              </c:pt>
              <c:pt idx="9">
                <c:v>2.0</c:v>
              </c:pt>
              <c:pt idx="10">
                <c:v>1.0</c:v>
              </c:pt>
              <c:pt idx="11">
                <c:v>3.0</c:v>
              </c:pt>
              <c:pt idx="12">
                <c:v>1.0</c:v>
              </c:pt>
              <c:pt idx="13">
                <c:v>2.0</c:v>
              </c:pt>
              <c:pt idx="14">
                <c:v>3.0</c:v>
              </c:pt>
              <c:pt idx="15">
                <c:v>1.0</c:v>
              </c:pt>
              <c:pt idx="16">
                <c:v>5.0</c:v>
              </c:pt>
              <c:pt idx="17">
                <c:v>7.0</c:v>
              </c:pt>
              <c:pt idx="18">
                <c:v>6.0</c:v>
              </c:pt>
              <c:pt idx="19">
                <c:v>9.0</c:v>
              </c:pt>
              <c:pt idx="20">
                <c:v>9.0</c:v>
              </c:pt>
              <c:pt idx="21">
                <c:v>5.0</c:v>
              </c:pt>
              <c:pt idx="22">
                <c:v>3.0</c:v>
              </c:pt>
              <c:pt idx="23">
                <c:v>8.0</c:v>
              </c:pt>
              <c:pt idx="24">
                <c:v>11.0</c:v>
              </c:pt>
              <c:pt idx="25">
                <c:v>10.0</c:v>
              </c:pt>
              <c:pt idx="26">
                <c:v>7.0</c:v>
              </c:pt>
              <c:pt idx="27">
                <c:v>16.0</c:v>
              </c:pt>
              <c:pt idx="28">
                <c:v>14.0</c:v>
              </c:pt>
              <c:pt idx="29">
                <c:v>9.0</c:v>
              </c:pt>
              <c:pt idx="30">
                <c:v>6.0</c:v>
              </c:pt>
              <c:pt idx="31">
                <c:v>5.0</c:v>
              </c:pt>
              <c:pt idx="32">
                <c:v>12.0</c:v>
              </c:pt>
              <c:pt idx="33">
                <c:v>15.0</c:v>
              </c:pt>
              <c:pt idx="34">
                <c:v>6.0</c:v>
              </c:pt>
              <c:pt idx="35">
                <c:v>10.0</c:v>
              </c:pt>
              <c:pt idx="36">
                <c:v>14.0</c:v>
              </c:pt>
              <c:pt idx="37">
                <c:v>9.0</c:v>
              </c:pt>
              <c:pt idx="38">
                <c:v>7.0</c:v>
              </c:pt>
              <c:pt idx="39">
                <c:v>15.0</c:v>
              </c:pt>
              <c:pt idx="40">
                <c:v>9.0</c:v>
              </c:pt>
              <c:pt idx="41">
                <c:v>5.0</c:v>
              </c:pt>
              <c:pt idx="42">
                <c:v>11.0</c:v>
              </c:pt>
              <c:pt idx="43">
                <c:v>5.0</c:v>
              </c:pt>
              <c:pt idx="44">
                <c:v>10.0</c:v>
              </c:pt>
              <c:pt idx="45">
                <c:v>7.0</c:v>
              </c:pt>
              <c:pt idx="46">
                <c:v>6.0</c:v>
              </c:pt>
              <c:pt idx="47">
                <c:v>8.0</c:v>
              </c:pt>
              <c:pt idx="48">
                <c:v>8.0</c:v>
              </c:pt>
              <c:pt idx="49">
                <c:v>4.0</c:v>
              </c:pt>
              <c:pt idx="50">
                <c:v>3.0</c:v>
              </c:pt>
              <c:pt idx="51">
                <c:v>3.0</c:v>
              </c:pt>
              <c:pt idx="52">
                <c:v>3.0</c:v>
              </c:pt>
              <c:pt idx="53">
                <c:v>4.0</c:v>
              </c:pt>
              <c:pt idx="54">
                <c:v>1.0</c:v>
              </c:pt>
              <c:pt idx="55">
                <c:v>1.0</c:v>
              </c:pt>
              <c:pt idx="56">
                <c:v>3.0</c:v>
              </c:pt>
              <c:pt idx="57">
                <c:v>1.0</c:v>
              </c:pt>
            </c:numLit>
          </c:val>
        </c:ser>
        <c:ser>
          <c:idx val="2"/>
          <c:order val="1"/>
          <c:tx>
            <c:v>#REF!_x0006_#NAME?_x0005_#NUM!_x0004_#N/A_x000d_#GETTING_DATA_x0010_Consolidate_Area	Auto_Open
Auto_Close_x0007_Extract_x0008_Database_x0008_Criteria
Print_Area_x000c_Print_Titles_x0008_Recorder	Data_Form_x000d_Auto_Activate_x000f_Auto_Deactivate_x000b_Sheet_Title_x000f__FilterDatabase_x0006_Normal	RowLevel_	ColLevel__x0005_Comma_x0008_Currency_x0007_Percent	Comma [0]_x000c_Currency [0]	Hyperlink_x0012_Followed Hyperlink_x0004_Note_x000c_Warning Text
Emphasis 1
Emphasis 2
Emphasis 3_x0005_Title	Heading 1	Heading 2	Heading 3	Heading 4_x0005_Input_x0006_Output_x000b_Calculation
Check Cell_x000b_Linked Cell_x0005_Total_x0004_Good_x0003_Bad_x0007_Neutral_x0007_Accent1_x000d_20% - Accent1_x000d_40% - Accent1_x000d_60% - Accent1_x0007_Accent2_x000d_20% - Accent2_x000d_40% - Accent2_x000d_60% - Accent2_x0007_Accent3_x000d_20% - Accent3_x000d_40% - Accent3_x000d_60% - Accent3_x0007_Accent4_x000d_20% - Accent4_x000d_40% - Accent4_x000d_60% - Accent4_x0007_Accent5_x000d_20% - Accent5_x000d_40% - Accent5_x000d_60% - Accent5_x0007_Accent6_x000d_20% - Accent6_x000d_40% - Accent6_x000d_60% - Accent6_x0010_Explanatory Text_x000b_Recommended_x0012_Most Recently Used_x0003_All	Financial_x000d_Date and Time_x0015_Math and Trigonometry_x000b_Statistical_x0014_Lookup and Reference_x0008_Database_x0004_Text_x0007_Logical_x000b_Information_x0008_Commands_x000b_Customizing_x000d_Macro Control_x000c_DDE/External_x000c_User Defined_x000b_Engineering_x0004_Cube_x000d_Compatibility_x0006_DBNum1_x0006_DBNum2_x0006_DBNum3_x0006_DBNum4	Auto_Open
Auto_Close_x000d_Auto_Activate_x000f_Auto_Deactivate_x0004_Line	Rectangle_x0004_Text_x0006_Button_x0004_Oval_x0003_Arc_x0007_Picture_x0005_Chart_x0005_Group_x0007_Drawing	Check Box_x000d_Option Button_x0008_Edit Box_x0007_Marquee
Scroll Bar_x0008_List Box	Group Box	Drop Down_x0007_Spinner_x000c_Dialog Frame_x0005_Label_x0007_Comment_x0004_Oval_x0007_Picture_x0006_Object</c:v>
          </c:tx>
          <c:invertIfNegative val="0"/>
          <c:cat>
            <c:numLit>
              <c:formatCode>General</c:formatCode>
              <c:ptCount val="58"/>
              <c:pt idx="0">
                <c:v>6.0</c:v>
              </c:pt>
              <c:pt idx="1">
                <c:v>8.0</c:v>
              </c:pt>
              <c:pt idx="2">
                <c:v>10.0</c:v>
              </c:pt>
              <c:pt idx="3">
                <c:v>11.0</c:v>
              </c:pt>
              <c:pt idx="4">
                <c:v>12.0</c:v>
              </c:pt>
              <c:pt idx="5">
                <c:v>13.0</c:v>
              </c:pt>
              <c:pt idx="6">
                <c:v>14.0</c:v>
              </c:pt>
              <c:pt idx="7">
                <c:v>19.0</c:v>
              </c:pt>
              <c:pt idx="8">
                <c:v>20.0</c:v>
              </c:pt>
              <c:pt idx="9">
                <c:v>26.0</c:v>
              </c:pt>
              <c:pt idx="10">
                <c:v>27.0</c:v>
              </c:pt>
              <c:pt idx="11">
                <c:v>29.0</c:v>
              </c:pt>
              <c:pt idx="12">
                <c:v>30.0</c:v>
              </c:pt>
              <c:pt idx="13">
                <c:v>31.0</c:v>
              </c:pt>
              <c:pt idx="14">
                <c:v>32.0</c:v>
              </c:pt>
              <c:pt idx="15">
                <c:v>33.0</c:v>
              </c:pt>
              <c:pt idx="16">
                <c:v>34.0</c:v>
              </c:pt>
              <c:pt idx="17">
                <c:v>35.0</c:v>
              </c:pt>
              <c:pt idx="18">
                <c:v>36.0</c:v>
              </c:pt>
              <c:pt idx="19">
                <c:v>37.0</c:v>
              </c:pt>
              <c:pt idx="20">
                <c:v>38.0</c:v>
              </c:pt>
              <c:pt idx="21">
                <c:v>39.0</c:v>
              </c:pt>
              <c:pt idx="22">
                <c:v>40.0</c:v>
              </c:pt>
              <c:pt idx="23">
                <c:v>41.0</c:v>
              </c:pt>
              <c:pt idx="24">
                <c:v>42.0</c:v>
              </c:pt>
              <c:pt idx="25">
                <c:v>43.0</c:v>
              </c:pt>
              <c:pt idx="26">
                <c:v>44.0</c:v>
              </c:pt>
              <c:pt idx="27">
                <c:v>45.0</c:v>
              </c:pt>
              <c:pt idx="28">
                <c:v>46.0</c:v>
              </c:pt>
              <c:pt idx="29">
                <c:v>47.0</c:v>
              </c:pt>
              <c:pt idx="30">
                <c:v>48.0</c:v>
              </c:pt>
              <c:pt idx="31">
                <c:v>49.0</c:v>
              </c:pt>
              <c:pt idx="32">
                <c:v>50.0</c:v>
              </c:pt>
              <c:pt idx="33">
                <c:v>51.0</c:v>
              </c:pt>
              <c:pt idx="34">
                <c:v>52.0</c:v>
              </c:pt>
              <c:pt idx="35">
                <c:v>53.0</c:v>
              </c:pt>
              <c:pt idx="36">
                <c:v>54.0</c:v>
              </c:pt>
              <c:pt idx="37">
                <c:v>55.0</c:v>
              </c:pt>
              <c:pt idx="38">
                <c:v>56.0</c:v>
              </c:pt>
              <c:pt idx="39">
                <c:v>57.0</c:v>
              </c:pt>
              <c:pt idx="40">
                <c:v>58.0</c:v>
              </c:pt>
              <c:pt idx="41">
                <c:v>59.0</c:v>
              </c:pt>
              <c:pt idx="42">
                <c:v>60.0</c:v>
              </c:pt>
              <c:pt idx="43">
                <c:v>61.0</c:v>
              </c:pt>
              <c:pt idx="44">
                <c:v>62.0</c:v>
              </c:pt>
              <c:pt idx="45">
                <c:v>63.0</c:v>
              </c:pt>
              <c:pt idx="46">
                <c:v>64.0</c:v>
              </c:pt>
              <c:pt idx="47">
                <c:v>65.0</c:v>
              </c:pt>
              <c:pt idx="48">
                <c:v>66.0</c:v>
              </c:pt>
              <c:pt idx="49">
                <c:v>67.0</c:v>
              </c:pt>
              <c:pt idx="50">
                <c:v>68.0</c:v>
              </c:pt>
              <c:pt idx="51">
                <c:v>69.0</c:v>
              </c:pt>
              <c:pt idx="52">
                <c:v>70.0</c:v>
              </c:pt>
              <c:pt idx="53">
                <c:v>71.0</c:v>
              </c:pt>
              <c:pt idx="54">
                <c:v>74.0</c:v>
              </c:pt>
              <c:pt idx="55">
                <c:v>76.0</c:v>
              </c:pt>
              <c:pt idx="56">
                <c:v>77.0</c:v>
              </c:pt>
              <c:pt idx="57">
                <c:v>78.0</c:v>
              </c:pt>
            </c:numLit>
          </c:cat>
          <c:val>
            <c:numLit>
              <c:formatCode>General</c:formatCode>
              <c:ptCount val="58"/>
              <c:pt idx="0">
                <c:v>0.0</c:v>
              </c:pt>
              <c:pt idx="1">
                <c:v>0.0</c:v>
              </c:pt>
              <c:pt idx="2">
                <c:v>0.0</c:v>
              </c:pt>
              <c:pt idx="3">
                <c:v>0.0</c:v>
              </c:pt>
              <c:pt idx="4">
                <c:v>0.0</c:v>
              </c:pt>
              <c:pt idx="5">
                <c:v>0.0</c:v>
              </c:pt>
              <c:pt idx="6">
                <c:v>0.0</c:v>
              </c:pt>
              <c:pt idx="7">
                <c:v>1.0</c:v>
              </c:pt>
              <c:pt idx="8">
                <c:v>0.0</c:v>
              </c:pt>
              <c:pt idx="9">
                <c:v>2.0</c:v>
              </c:pt>
              <c:pt idx="10">
                <c:v>1.0</c:v>
              </c:pt>
              <c:pt idx="11">
                <c:v>2.0</c:v>
              </c:pt>
              <c:pt idx="12">
                <c:v>1.0</c:v>
              </c:pt>
              <c:pt idx="13">
                <c:v>1.0</c:v>
              </c:pt>
              <c:pt idx="14">
                <c:v>2.0</c:v>
              </c:pt>
              <c:pt idx="15">
                <c:v>0.0</c:v>
              </c:pt>
              <c:pt idx="16">
                <c:v>2.0</c:v>
              </c:pt>
              <c:pt idx="17">
                <c:v>5.0</c:v>
              </c:pt>
              <c:pt idx="18">
                <c:v>3.0</c:v>
              </c:pt>
              <c:pt idx="19">
                <c:v>6.0</c:v>
              </c:pt>
              <c:pt idx="20">
                <c:v>8.0</c:v>
              </c:pt>
              <c:pt idx="21">
                <c:v>5.0</c:v>
              </c:pt>
              <c:pt idx="22">
                <c:v>0.0</c:v>
              </c:pt>
              <c:pt idx="23">
                <c:v>5.0</c:v>
              </c:pt>
              <c:pt idx="24">
                <c:v>6.0</c:v>
              </c:pt>
              <c:pt idx="25">
                <c:v>7.0</c:v>
              </c:pt>
              <c:pt idx="26">
                <c:v>3.0</c:v>
              </c:pt>
              <c:pt idx="27">
                <c:v>8.0</c:v>
              </c:pt>
              <c:pt idx="28">
                <c:v>8.0</c:v>
              </c:pt>
              <c:pt idx="29">
                <c:v>3.0</c:v>
              </c:pt>
              <c:pt idx="30">
                <c:v>4.0</c:v>
              </c:pt>
              <c:pt idx="31">
                <c:v>5.0</c:v>
              </c:pt>
              <c:pt idx="32">
                <c:v>7.0</c:v>
              </c:pt>
              <c:pt idx="33">
                <c:v>7.0</c:v>
              </c:pt>
              <c:pt idx="34">
                <c:v>4.0</c:v>
              </c:pt>
              <c:pt idx="35">
                <c:v>5.0</c:v>
              </c:pt>
              <c:pt idx="36">
                <c:v>12.0</c:v>
              </c:pt>
              <c:pt idx="37">
                <c:v>7.0</c:v>
              </c:pt>
              <c:pt idx="38">
                <c:v>4.0</c:v>
              </c:pt>
              <c:pt idx="39">
                <c:v>9.0</c:v>
              </c:pt>
              <c:pt idx="40">
                <c:v>3.0</c:v>
              </c:pt>
              <c:pt idx="41">
                <c:v>2.0</c:v>
              </c:pt>
              <c:pt idx="42">
                <c:v>6.0</c:v>
              </c:pt>
              <c:pt idx="43">
                <c:v>2.0</c:v>
              </c:pt>
              <c:pt idx="44">
                <c:v>4.0</c:v>
              </c:pt>
              <c:pt idx="45">
                <c:v>4.0</c:v>
              </c:pt>
              <c:pt idx="46">
                <c:v>2.0</c:v>
              </c:pt>
              <c:pt idx="47">
                <c:v>2.0</c:v>
              </c:pt>
              <c:pt idx="48">
                <c:v>3.0</c:v>
              </c:pt>
              <c:pt idx="49">
                <c:v>1.0</c:v>
              </c:pt>
              <c:pt idx="50">
                <c:v>1.0</c:v>
              </c:pt>
              <c:pt idx="51">
                <c:v>1.0</c:v>
              </c:pt>
              <c:pt idx="52">
                <c:v>0.0</c:v>
              </c:pt>
              <c:pt idx="53">
                <c:v>1.0</c:v>
              </c:pt>
              <c:pt idx="54">
                <c:v>0.0</c:v>
              </c:pt>
              <c:pt idx="55">
                <c:v>0.0</c:v>
              </c:pt>
              <c:pt idx="56">
                <c:v>1.0</c:v>
              </c:pt>
              <c:pt idx="57">
                <c:v>1.0</c:v>
              </c:pt>
            </c:numLit>
          </c:val>
        </c:ser>
        <c:ser>
          <c:idx val="3"/>
          <c:order val="2"/>
          <c:tx>
            <c:v>#REF!_x0006_#NAME?_x0005_#NUM!_x0004_#N/A_x000d_#GETTING_DATA_x0010_Consolidate_Area	Auto_Open
Auto_Close_x0007_Extract_x0008_Database_x0008_Criteria
Print_Area_x000c_Print_Titles_x0008_Recorder	Data_Form_x000d_Auto_Activate_x000f_Auto_Deactivate_x000b_Sheet_Title_x000f__FilterDatabase_x0006_Normal	RowLevel_	ColLevel__x0005_Comma_x0008_Currency_x0007_Percent	Comma [0]_x000c_Currency [0]	Hyperlink_x0012_Followed Hyperlink_x0004_Note_x000c_Warning Text
Emphasis 1
Emphasis 2
Emphasis 3_x0005_Title	Heading 1	Heading 2	Heading 3	Heading 4_x0005_Input_x0006_Output_x000b_Calculation
Check Cell_x000b_Linked Cell_x0005_Total_x0004_Good_x0003_Bad_x0007_Neutral_x0007_Accent1_x000d_20% - Accent1_x000d_40% - Accent1_x000d_60% - Accent1_x0007_Accent2_x000d_20% - Accent2_x000d_40% - Accent2_x000d_60% - Accent2_x0007_Accent3_x000d_20% - Accent3_x000d_40% - Accent3_x000d_60% - Accent3_x0007_Accent4_x000d_20% - Accent4_x000d_40% - Accent4_x000d_60% - Accent4_x0007_Accent5_x000d_20% - Accent5_x000d_40% - Accent5_x000d_60% - Accent5_x0007_Accent6_x000d_20% - Accent6_x000d_40% - Accent6_x000d_60% - Accent6_x0010_Explanatory Text_x000b_Recommended_x0012_Most Recently Used_x0003_All	Financial_x000d_Date and Time_x0015_Math and Trigonometry_x000b_Statistical_x0014_Lookup and Reference_x0008_Database_x0004_Text_x0007_Logical_x000b_Information_x0008_Commands_x000b_Customizing_x000d_Macro Control_x000c_DDE/External_x000c_User Defined_x000b_Engineering_x0004_Cube_x000d_Compatibility_x0006_DBNum1_x0006_DBNum2_x0006_DBNum3_x0006_DBNum4	Auto_Open
Auto_Close_x000d_Auto_Activate_x000f_Auto_Deactivate_x0004_Line	Rectangle_x0004_Text_x0006_Button_x0004_Oval_x0003_Arc_x0007_Picture_x0005_Chart_x0005_Group_x0007_Drawing	Check Box_x000d_Option Button_x0008_Edit Box_x0007_Marquee
Scroll Bar_x0008_List Box	Group Box	Drop Down_x0007_Spinner_x000c_Dialog Frame_x0005_Label_x0007_Comment_x0004_Oval_x0007_Picture_x0006_Object</c:v>
          </c:tx>
          <c:invertIfNegative val="0"/>
          <c:cat>
            <c:numLit>
              <c:formatCode>General</c:formatCode>
              <c:ptCount val="58"/>
              <c:pt idx="0">
                <c:v>6.0</c:v>
              </c:pt>
              <c:pt idx="1">
                <c:v>8.0</c:v>
              </c:pt>
              <c:pt idx="2">
                <c:v>10.0</c:v>
              </c:pt>
              <c:pt idx="3">
                <c:v>11.0</c:v>
              </c:pt>
              <c:pt idx="4">
                <c:v>12.0</c:v>
              </c:pt>
              <c:pt idx="5">
                <c:v>13.0</c:v>
              </c:pt>
              <c:pt idx="6">
                <c:v>14.0</c:v>
              </c:pt>
              <c:pt idx="7">
                <c:v>19.0</c:v>
              </c:pt>
              <c:pt idx="8">
                <c:v>20.0</c:v>
              </c:pt>
              <c:pt idx="9">
                <c:v>26.0</c:v>
              </c:pt>
              <c:pt idx="10">
                <c:v>27.0</c:v>
              </c:pt>
              <c:pt idx="11">
                <c:v>29.0</c:v>
              </c:pt>
              <c:pt idx="12">
                <c:v>30.0</c:v>
              </c:pt>
              <c:pt idx="13">
                <c:v>31.0</c:v>
              </c:pt>
              <c:pt idx="14">
                <c:v>32.0</c:v>
              </c:pt>
              <c:pt idx="15">
                <c:v>33.0</c:v>
              </c:pt>
              <c:pt idx="16">
                <c:v>34.0</c:v>
              </c:pt>
              <c:pt idx="17">
                <c:v>35.0</c:v>
              </c:pt>
              <c:pt idx="18">
                <c:v>36.0</c:v>
              </c:pt>
              <c:pt idx="19">
                <c:v>37.0</c:v>
              </c:pt>
              <c:pt idx="20">
                <c:v>38.0</c:v>
              </c:pt>
              <c:pt idx="21">
                <c:v>39.0</c:v>
              </c:pt>
              <c:pt idx="22">
                <c:v>40.0</c:v>
              </c:pt>
              <c:pt idx="23">
                <c:v>41.0</c:v>
              </c:pt>
              <c:pt idx="24">
                <c:v>42.0</c:v>
              </c:pt>
              <c:pt idx="25">
                <c:v>43.0</c:v>
              </c:pt>
              <c:pt idx="26">
                <c:v>44.0</c:v>
              </c:pt>
              <c:pt idx="27">
                <c:v>45.0</c:v>
              </c:pt>
              <c:pt idx="28">
                <c:v>46.0</c:v>
              </c:pt>
              <c:pt idx="29">
                <c:v>47.0</c:v>
              </c:pt>
              <c:pt idx="30">
                <c:v>48.0</c:v>
              </c:pt>
              <c:pt idx="31">
                <c:v>49.0</c:v>
              </c:pt>
              <c:pt idx="32">
                <c:v>50.0</c:v>
              </c:pt>
              <c:pt idx="33">
                <c:v>51.0</c:v>
              </c:pt>
              <c:pt idx="34">
                <c:v>52.0</c:v>
              </c:pt>
              <c:pt idx="35">
                <c:v>53.0</c:v>
              </c:pt>
              <c:pt idx="36">
                <c:v>54.0</c:v>
              </c:pt>
              <c:pt idx="37">
                <c:v>55.0</c:v>
              </c:pt>
              <c:pt idx="38">
                <c:v>56.0</c:v>
              </c:pt>
              <c:pt idx="39">
                <c:v>57.0</c:v>
              </c:pt>
              <c:pt idx="40">
                <c:v>58.0</c:v>
              </c:pt>
              <c:pt idx="41">
                <c:v>59.0</c:v>
              </c:pt>
              <c:pt idx="42">
                <c:v>60.0</c:v>
              </c:pt>
              <c:pt idx="43">
                <c:v>61.0</c:v>
              </c:pt>
              <c:pt idx="44">
                <c:v>62.0</c:v>
              </c:pt>
              <c:pt idx="45">
                <c:v>63.0</c:v>
              </c:pt>
              <c:pt idx="46">
                <c:v>64.0</c:v>
              </c:pt>
              <c:pt idx="47">
                <c:v>65.0</c:v>
              </c:pt>
              <c:pt idx="48">
                <c:v>66.0</c:v>
              </c:pt>
              <c:pt idx="49">
                <c:v>67.0</c:v>
              </c:pt>
              <c:pt idx="50">
                <c:v>68.0</c:v>
              </c:pt>
              <c:pt idx="51">
                <c:v>69.0</c:v>
              </c:pt>
              <c:pt idx="52">
                <c:v>70.0</c:v>
              </c:pt>
              <c:pt idx="53">
                <c:v>71.0</c:v>
              </c:pt>
              <c:pt idx="54">
                <c:v>74.0</c:v>
              </c:pt>
              <c:pt idx="55">
                <c:v>76.0</c:v>
              </c:pt>
              <c:pt idx="56">
                <c:v>77.0</c:v>
              </c:pt>
              <c:pt idx="57">
                <c:v>78.0</c:v>
              </c:pt>
            </c:numLit>
          </c:cat>
          <c:val>
            <c:numLit>
              <c:formatCode>General</c:formatCode>
              <c:ptCount val="58"/>
              <c:pt idx="0">
                <c:v>0.0</c:v>
              </c:pt>
              <c:pt idx="1">
                <c:v>0.0</c:v>
              </c:pt>
              <c:pt idx="2">
                <c:v>0.0</c:v>
              </c:pt>
              <c:pt idx="3">
                <c:v>0.0</c:v>
              </c:pt>
              <c:pt idx="4">
                <c:v>0.0</c:v>
              </c:pt>
              <c:pt idx="5">
                <c:v>0.0</c:v>
              </c:pt>
              <c:pt idx="6">
                <c:v>1.0</c:v>
              </c:pt>
              <c:pt idx="7">
                <c:v>0.0</c:v>
              </c:pt>
              <c:pt idx="8">
                <c:v>1.0</c:v>
              </c:pt>
              <c:pt idx="9">
                <c:v>0.0</c:v>
              </c:pt>
              <c:pt idx="10">
                <c:v>0.0</c:v>
              </c:pt>
              <c:pt idx="11">
                <c:v>0.0</c:v>
              </c:pt>
              <c:pt idx="12">
                <c:v>0.0</c:v>
              </c:pt>
              <c:pt idx="13">
                <c:v>1.0</c:v>
              </c:pt>
              <c:pt idx="14">
                <c:v>1.0</c:v>
              </c:pt>
              <c:pt idx="15">
                <c:v>1.0</c:v>
              </c:pt>
              <c:pt idx="16">
                <c:v>3.0</c:v>
              </c:pt>
              <c:pt idx="17">
                <c:v>2.0</c:v>
              </c:pt>
              <c:pt idx="18">
                <c:v>3.0</c:v>
              </c:pt>
              <c:pt idx="19">
                <c:v>2.0</c:v>
              </c:pt>
              <c:pt idx="20">
                <c:v>1.0</c:v>
              </c:pt>
              <c:pt idx="21">
                <c:v>0.0</c:v>
              </c:pt>
              <c:pt idx="22">
                <c:v>2.0</c:v>
              </c:pt>
              <c:pt idx="23">
                <c:v>1.0</c:v>
              </c:pt>
              <c:pt idx="24">
                <c:v>2.0</c:v>
              </c:pt>
              <c:pt idx="25">
                <c:v>1.0</c:v>
              </c:pt>
              <c:pt idx="26">
                <c:v>1.0</c:v>
              </c:pt>
              <c:pt idx="27">
                <c:v>2.0</c:v>
              </c:pt>
              <c:pt idx="28">
                <c:v>2.0</c:v>
              </c:pt>
              <c:pt idx="29">
                <c:v>3.0</c:v>
              </c:pt>
              <c:pt idx="30">
                <c:v>2.0</c:v>
              </c:pt>
              <c:pt idx="31">
                <c:v>0.0</c:v>
              </c:pt>
              <c:pt idx="32">
                <c:v>2.0</c:v>
              </c:pt>
              <c:pt idx="33">
                <c:v>3.0</c:v>
              </c:pt>
              <c:pt idx="34">
                <c:v>0.0</c:v>
              </c:pt>
              <c:pt idx="35">
                <c:v>2.0</c:v>
              </c:pt>
              <c:pt idx="36">
                <c:v>2.0</c:v>
              </c:pt>
              <c:pt idx="37">
                <c:v>2.0</c:v>
              </c:pt>
              <c:pt idx="38">
                <c:v>1.0</c:v>
              </c:pt>
              <c:pt idx="39">
                <c:v>4.0</c:v>
              </c:pt>
              <c:pt idx="40">
                <c:v>6.0</c:v>
              </c:pt>
              <c:pt idx="41">
                <c:v>2.0</c:v>
              </c:pt>
              <c:pt idx="42">
                <c:v>3.0</c:v>
              </c:pt>
              <c:pt idx="43">
                <c:v>2.0</c:v>
              </c:pt>
              <c:pt idx="44">
                <c:v>3.0</c:v>
              </c:pt>
              <c:pt idx="45">
                <c:v>2.0</c:v>
              </c:pt>
              <c:pt idx="46">
                <c:v>3.0</c:v>
              </c:pt>
              <c:pt idx="47">
                <c:v>3.0</c:v>
              </c:pt>
              <c:pt idx="48">
                <c:v>4.0</c:v>
              </c:pt>
              <c:pt idx="49">
                <c:v>2.0</c:v>
              </c:pt>
              <c:pt idx="50">
                <c:v>1.0</c:v>
              </c:pt>
              <c:pt idx="51">
                <c:v>1.0</c:v>
              </c:pt>
              <c:pt idx="52">
                <c:v>3.0</c:v>
              </c:pt>
              <c:pt idx="53">
                <c:v>2.0</c:v>
              </c:pt>
              <c:pt idx="54">
                <c:v>1.0</c:v>
              </c:pt>
              <c:pt idx="55">
                <c:v>1.0</c:v>
              </c:pt>
              <c:pt idx="56">
                <c:v>2.0</c:v>
              </c:pt>
              <c:pt idx="57">
                <c:v>0.0</c:v>
              </c:pt>
            </c:numLit>
          </c:val>
        </c:ser>
        <c:ser>
          <c:idx val="4"/>
          <c:order val="3"/>
          <c:tx>
            <c:v>#REF!_x0006_#NAME?_x0005_#NUM!_x0004_#N/A_x000d_#GETTING_DATA_x0010_Consolidate_Area	Auto_Open
Auto_Close_x0007_Extract_x0008_Database_x0008_Criteria
Print_Area_x000c_Print_Titles_x0008_Recorder	Data_Form_x000d_Auto_Activate_x000f_Auto_Deactivate_x000b_Sheet_Title_x000f__FilterDatabase_x0006_Normal	RowLevel_	ColLevel__x0005_Comma_x0008_Currency_x0007_Percent	Comma [0]_x000c_Currency [0]	Hyperlink_x0012_Followed Hyperlink_x0004_Note_x000c_Warning Text
Emphasis 1
Emphasis 2
Emphasis 3_x0005_Title	Heading 1	Heading 2	Heading 3	Heading 4_x0005_Input_x0006_Output_x000b_Calculation
Check Cell_x000b_Linked Cell_x0005_Total_x0004_Good_x0003_Bad_x0007_Neutral_x0007_Accent1_x000d_20% - Accent1_x000d_40% - Accent1_x000d_60% - Accent1_x0007_Accent2_x000d_20% - Accent2_x000d_40% - Accent2_x000d_60% - Accent2_x0007_Accent3_x000d_20% - Accent3_x000d_40% - Accent3_x000d_60% - Accent3_x0007_Accent4_x000d_20% - Accent4_x000d_40% - Accent4_x000d_60% - Accent4_x0007_Accent5_x000d_20% - Accent5_x000d_40% - Accent5_x000d_60% - Accent5_x0007_Accent6_x000d_20% - Accent6_x000d_40% - Accent6_x000d_60% - Accent6_x0010_Explanatory Text_x000b_Recommended_x0012_Most Recently Used_x0003_All	Financial_x000d_Date and Time_x0015_Math and Trigonometry_x000b_Statistical_x0014_Lookup and Reference_x0008_Database_x0004_Text_x0007_Logical_x000b_Information_x0008_Commands_x000b_Customizing_x000d_Macro Control_x000c_DDE/External_x000c_User Defined_x000b_Engineering_x0004_Cube_x000d_Compatibility_x0006_DBNum1_x0006_DBNum2_x0006_DBNum3_x0006_DBNum4	Auto_Open
Auto_Close_x000d_Auto_Activate_x000f_Auto_Deactivate_x0004_Line	Rectangle_x0004_Text_x0006_Button_x0004_Oval_x0003_Arc_x0007_Picture_x0005_Chart_x0005_Group_x0007_Drawing	Check Box_x000d_Option Button_x0008_Edit Box_x0007_Marquee
Scroll Bar_x0008_List Box	Group Box	Drop Down_x0007_Spinner_x000c_Dialog Frame_x0005_Label_x0007_Comment_x0004_Oval_x0007_Picture_x0006_Object</c:v>
          </c:tx>
          <c:invertIfNegative val="0"/>
          <c:cat>
            <c:numLit>
              <c:formatCode>General</c:formatCode>
              <c:ptCount val="58"/>
              <c:pt idx="0">
                <c:v>6.0</c:v>
              </c:pt>
              <c:pt idx="1">
                <c:v>8.0</c:v>
              </c:pt>
              <c:pt idx="2">
                <c:v>10.0</c:v>
              </c:pt>
              <c:pt idx="3">
                <c:v>11.0</c:v>
              </c:pt>
              <c:pt idx="4">
                <c:v>12.0</c:v>
              </c:pt>
              <c:pt idx="5">
                <c:v>13.0</c:v>
              </c:pt>
              <c:pt idx="6">
                <c:v>14.0</c:v>
              </c:pt>
              <c:pt idx="7">
                <c:v>19.0</c:v>
              </c:pt>
              <c:pt idx="8">
                <c:v>20.0</c:v>
              </c:pt>
              <c:pt idx="9">
                <c:v>26.0</c:v>
              </c:pt>
              <c:pt idx="10">
                <c:v>27.0</c:v>
              </c:pt>
              <c:pt idx="11">
                <c:v>29.0</c:v>
              </c:pt>
              <c:pt idx="12">
                <c:v>30.0</c:v>
              </c:pt>
              <c:pt idx="13">
                <c:v>31.0</c:v>
              </c:pt>
              <c:pt idx="14">
                <c:v>32.0</c:v>
              </c:pt>
              <c:pt idx="15">
                <c:v>33.0</c:v>
              </c:pt>
              <c:pt idx="16">
                <c:v>34.0</c:v>
              </c:pt>
              <c:pt idx="17">
                <c:v>35.0</c:v>
              </c:pt>
              <c:pt idx="18">
                <c:v>36.0</c:v>
              </c:pt>
              <c:pt idx="19">
                <c:v>37.0</c:v>
              </c:pt>
              <c:pt idx="20">
                <c:v>38.0</c:v>
              </c:pt>
              <c:pt idx="21">
                <c:v>39.0</c:v>
              </c:pt>
              <c:pt idx="22">
                <c:v>40.0</c:v>
              </c:pt>
              <c:pt idx="23">
                <c:v>41.0</c:v>
              </c:pt>
              <c:pt idx="24">
                <c:v>42.0</c:v>
              </c:pt>
              <c:pt idx="25">
                <c:v>43.0</c:v>
              </c:pt>
              <c:pt idx="26">
                <c:v>44.0</c:v>
              </c:pt>
              <c:pt idx="27">
                <c:v>45.0</c:v>
              </c:pt>
              <c:pt idx="28">
                <c:v>46.0</c:v>
              </c:pt>
              <c:pt idx="29">
                <c:v>47.0</c:v>
              </c:pt>
              <c:pt idx="30">
                <c:v>48.0</c:v>
              </c:pt>
              <c:pt idx="31">
                <c:v>49.0</c:v>
              </c:pt>
              <c:pt idx="32">
                <c:v>50.0</c:v>
              </c:pt>
              <c:pt idx="33">
                <c:v>51.0</c:v>
              </c:pt>
              <c:pt idx="34">
                <c:v>52.0</c:v>
              </c:pt>
              <c:pt idx="35">
                <c:v>53.0</c:v>
              </c:pt>
              <c:pt idx="36">
                <c:v>54.0</c:v>
              </c:pt>
              <c:pt idx="37">
                <c:v>55.0</c:v>
              </c:pt>
              <c:pt idx="38">
                <c:v>56.0</c:v>
              </c:pt>
              <c:pt idx="39">
                <c:v>57.0</c:v>
              </c:pt>
              <c:pt idx="40">
                <c:v>58.0</c:v>
              </c:pt>
              <c:pt idx="41">
                <c:v>59.0</c:v>
              </c:pt>
              <c:pt idx="42">
                <c:v>60.0</c:v>
              </c:pt>
              <c:pt idx="43">
                <c:v>61.0</c:v>
              </c:pt>
              <c:pt idx="44">
                <c:v>62.0</c:v>
              </c:pt>
              <c:pt idx="45">
                <c:v>63.0</c:v>
              </c:pt>
              <c:pt idx="46">
                <c:v>64.0</c:v>
              </c:pt>
              <c:pt idx="47">
                <c:v>65.0</c:v>
              </c:pt>
              <c:pt idx="48">
                <c:v>66.0</c:v>
              </c:pt>
              <c:pt idx="49">
                <c:v>67.0</c:v>
              </c:pt>
              <c:pt idx="50">
                <c:v>68.0</c:v>
              </c:pt>
              <c:pt idx="51">
                <c:v>69.0</c:v>
              </c:pt>
              <c:pt idx="52">
                <c:v>70.0</c:v>
              </c:pt>
              <c:pt idx="53">
                <c:v>71.0</c:v>
              </c:pt>
              <c:pt idx="54">
                <c:v>74.0</c:v>
              </c:pt>
              <c:pt idx="55">
                <c:v>76.0</c:v>
              </c:pt>
              <c:pt idx="56">
                <c:v>77.0</c:v>
              </c:pt>
              <c:pt idx="57">
                <c:v>78.0</c:v>
              </c:pt>
            </c:numLit>
          </c:cat>
          <c:val>
            <c:numLit>
              <c:formatCode>General</c:formatCode>
              <c:ptCount val="58"/>
              <c:pt idx="0">
                <c:v>0.0</c:v>
              </c:pt>
              <c:pt idx="1">
                <c:v>0.0</c:v>
              </c:pt>
              <c:pt idx="2">
                <c:v>0.0</c:v>
              </c:pt>
              <c:pt idx="3">
                <c:v>0.0</c:v>
              </c:pt>
              <c:pt idx="4">
                <c:v>0.0</c:v>
              </c:pt>
              <c:pt idx="5">
                <c:v>0.0</c:v>
              </c:pt>
              <c:pt idx="6">
                <c:v>0.0</c:v>
              </c:pt>
              <c:pt idx="7">
                <c:v>0.0</c:v>
              </c:pt>
              <c:pt idx="8">
                <c:v>0.0</c:v>
              </c:pt>
              <c:pt idx="9">
                <c:v>0.0</c:v>
              </c:pt>
              <c:pt idx="10">
                <c:v>0.0</c:v>
              </c:pt>
              <c:pt idx="11">
                <c:v>0.0</c:v>
              </c:pt>
              <c:pt idx="12">
                <c:v>0.0</c:v>
              </c:pt>
              <c:pt idx="13">
                <c:v>0.0</c:v>
              </c:pt>
              <c:pt idx="14">
                <c:v>0.0</c:v>
              </c:pt>
              <c:pt idx="15">
                <c:v>0.0</c:v>
              </c:pt>
              <c:pt idx="16">
                <c:v>0.0</c:v>
              </c:pt>
              <c:pt idx="17">
                <c:v>0.0</c:v>
              </c:pt>
              <c:pt idx="18">
                <c:v>0.0</c:v>
              </c:pt>
              <c:pt idx="19">
                <c:v>1.0</c:v>
              </c:pt>
              <c:pt idx="20">
                <c:v>0.0</c:v>
              </c:pt>
              <c:pt idx="21">
                <c:v>0.0</c:v>
              </c:pt>
              <c:pt idx="22">
                <c:v>1.0</c:v>
              </c:pt>
              <c:pt idx="23">
                <c:v>1.0</c:v>
              </c:pt>
              <c:pt idx="24">
                <c:v>1.0</c:v>
              </c:pt>
              <c:pt idx="25">
                <c:v>1.0</c:v>
              </c:pt>
              <c:pt idx="26">
                <c:v>1.0</c:v>
              </c:pt>
              <c:pt idx="27">
                <c:v>3.0</c:v>
              </c:pt>
              <c:pt idx="28">
                <c:v>2.0</c:v>
              </c:pt>
              <c:pt idx="29">
                <c:v>2.0</c:v>
              </c:pt>
              <c:pt idx="30">
                <c:v>0.0</c:v>
              </c:pt>
              <c:pt idx="31">
                <c:v>0.0</c:v>
              </c:pt>
              <c:pt idx="32">
                <c:v>3.0</c:v>
              </c:pt>
              <c:pt idx="33">
                <c:v>3.0</c:v>
              </c:pt>
              <c:pt idx="34">
                <c:v>2.0</c:v>
              </c:pt>
              <c:pt idx="35">
                <c:v>3.0</c:v>
              </c:pt>
              <c:pt idx="36">
                <c:v>0.0</c:v>
              </c:pt>
              <c:pt idx="37">
                <c:v>0.0</c:v>
              </c:pt>
              <c:pt idx="38">
                <c:v>1.0</c:v>
              </c:pt>
              <c:pt idx="39">
                <c:v>1.0</c:v>
              </c:pt>
              <c:pt idx="40">
                <c:v>0.0</c:v>
              </c:pt>
              <c:pt idx="41">
                <c:v>1.0</c:v>
              </c:pt>
              <c:pt idx="42">
                <c:v>2.0</c:v>
              </c:pt>
              <c:pt idx="43">
                <c:v>0.0</c:v>
              </c:pt>
              <c:pt idx="44">
                <c:v>3.0</c:v>
              </c:pt>
              <c:pt idx="45">
                <c:v>1.0</c:v>
              </c:pt>
              <c:pt idx="46">
                <c:v>1.0</c:v>
              </c:pt>
              <c:pt idx="47">
                <c:v>2.0</c:v>
              </c:pt>
              <c:pt idx="48">
                <c:v>1.0</c:v>
              </c:pt>
              <c:pt idx="49">
                <c:v>1.0</c:v>
              </c:pt>
              <c:pt idx="50">
                <c:v>1.0</c:v>
              </c:pt>
              <c:pt idx="51">
                <c:v>0.0</c:v>
              </c:pt>
              <c:pt idx="52">
                <c:v>0.0</c:v>
              </c:pt>
              <c:pt idx="53">
                <c:v>1.0</c:v>
              </c:pt>
              <c:pt idx="54">
                <c:v>0.0</c:v>
              </c:pt>
              <c:pt idx="55">
                <c:v>0.0</c:v>
              </c:pt>
              <c:pt idx="56">
                <c:v>0.0</c:v>
              </c:pt>
              <c:pt idx="57">
                <c:v>0.0</c:v>
              </c:pt>
            </c:numLit>
          </c:val>
        </c:ser>
        <c:ser>
          <c:idx val="5"/>
          <c:order val="4"/>
          <c:tx>
            <c:v>#REF!_x0006_#NAME?_x0005_#NUM!_x0004_#N/A_x000d_#GETTING_DATA_x0010_Consolidate_Area	Auto_Open
Auto_Close_x0007_Extract_x0008_Database_x0008_Criteria
Print_Area_x000c_Print_Titles_x0008_Recorder	Data_Form_x000d_Auto_Activate_x000f_Auto_Deactivate_x000b_Sheet_Title_x000f__FilterDatabase_x0006_Normal	RowLevel_	ColLevel__x0005_Comma_x0008_Currency_x0007_Percent	Comma [0]_x000c_Currency [0]	Hyperlink_x0012_Followed Hyperlink_x0004_Note_x000c_Warning Text
Emphasis 1
Emphasis 2
Emphasis 3_x0005_Title	Heading 1	Heading 2	Heading 3	Heading 4_x0005_Input_x0006_Output_x000b_Calculation
Check Cell_x000b_Linked Cell_x0005_Total_x0004_Good_x0003_Bad_x0007_Neutral_x0007_Accent1_x000d_20% - Accent1_x000d_40% - Accent1_x000d_60% - Accent1_x0007_Accent2_x000d_20% - Accent2_x000d_40% - Accent2_x000d_60% - Accent2_x0007_Accent3_x000d_20% - Accent3_x000d_40% - Accent3_x000d_60% - Accent3_x0007_Accent4_x000d_20% - Accent4_x000d_40% - Accent4_x000d_60% - Accent4_x0007_Accent5_x000d_20% - Accent5_x000d_40% - Accent5_x000d_60% - Accent5_x0007_Accent6_x000d_20% - Accent6_x000d_40% - Accent6_x000d_60% - Accent6_x0010_Explanatory Text_x000b_Recommended_x0012_Most Recently Used_x0003_All	Financial_x000d_Date and Time_x0015_Math and Trigonometry_x000b_Statistical_x0014_Lookup and Reference_x0008_Database_x0004_Text_x0007_Logical_x000b_Information_x0008_Commands_x000b_Customizing_x000d_Macro Control_x000c_DDE/External_x000c_User Defined_x000b_Engineering_x0004_Cube_x000d_Compatibility_x0006_DBNum1_x0006_DBNum2_x0006_DBNum3_x0006_DBNum4	Auto_Open
Auto_Close_x000d_Auto_Activate_x000f_Auto_Deactivate_x0004_Line	Rectangle_x0004_Text_x0006_Button_x0004_Oval_x0003_Arc_x0007_Picture_x0005_Chart_x0005_Group_x0007_Drawing	Check Box_x000d_Option Button_x0008_Edit Box_x0007_Marquee
Scroll Bar_x0008_List Box	Group Box	Drop Down_x0007_Spinner_x000c_Dialog Frame_x0005_Label_x0007_Comment_x0004_Oval_x0007_Picture_x0006_Object</c:v>
          </c:tx>
          <c:invertIfNegative val="0"/>
          <c:cat>
            <c:numLit>
              <c:formatCode>General</c:formatCode>
              <c:ptCount val="58"/>
              <c:pt idx="0">
                <c:v>6.0</c:v>
              </c:pt>
              <c:pt idx="1">
                <c:v>8.0</c:v>
              </c:pt>
              <c:pt idx="2">
                <c:v>10.0</c:v>
              </c:pt>
              <c:pt idx="3">
                <c:v>11.0</c:v>
              </c:pt>
              <c:pt idx="4">
                <c:v>12.0</c:v>
              </c:pt>
              <c:pt idx="5">
                <c:v>13.0</c:v>
              </c:pt>
              <c:pt idx="6">
                <c:v>14.0</c:v>
              </c:pt>
              <c:pt idx="7">
                <c:v>19.0</c:v>
              </c:pt>
              <c:pt idx="8">
                <c:v>20.0</c:v>
              </c:pt>
              <c:pt idx="9">
                <c:v>26.0</c:v>
              </c:pt>
              <c:pt idx="10">
                <c:v>27.0</c:v>
              </c:pt>
              <c:pt idx="11">
                <c:v>29.0</c:v>
              </c:pt>
              <c:pt idx="12">
                <c:v>30.0</c:v>
              </c:pt>
              <c:pt idx="13">
                <c:v>31.0</c:v>
              </c:pt>
              <c:pt idx="14">
                <c:v>32.0</c:v>
              </c:pt>
              <c:pt idx="15">
                <c:v>33.0</c:v>
              </c:pt>
              <c:pt idx="16">
                <c:v>34.0</c:v>
              </c:pt>
              <c:pt idx="17">
                <c:v>35.0</c:v>
              </c:pt>
              <c:pt idx="18">
                <c:v>36.0</c:v>
              </c:pt>
              <c:pt idx="19">
                <c:v>37.0</c:v>
              </c:pt>
              <c:pt idx="20">
                <c:v>38.0</c:v>
              </c:pt>
              <c:pt idx="21">
                <c:v>39.0</c:v>
              </c:pt>
              <c:pt idx="22">
                <c:v>40.0</c:v>
              </c:pt>
              <c:pt idx="23">
                <c:v>41.0</c:v>
              </c:pt>
              <c:pt idx="24">
                <c:v>42.0</c:v>
              </c:pt>
              <c:pt idx="25">
                <c:v>43.0</c:v>
              </c:pt>
              <c:pt idx="26">
                <c:v>44.0</c:v>
              </c:pt>
              <c:pt idx="27">
                <c:v>45.0</c:v>
              </c:pt>
              <c:pt idx="28">
                <c:v>46.0</c:v>
              </c:pt>
              <c:pt idx="29">
                <c:v>47.0</c:v>
              </c:pt>
              <c:pt idx="30">
                <c:v>48.0</c:v>
              </c:pt>
              <c:pt idx="31">
                <c:v>49.0</c:v>
              </c:pt>
              <c:pt idx="32">
                <c:v>50.0</c:v>
              </c:pt>
              <c:pt idx="33">
                <c:v>51.0</c:v>
              </c:pt>
              <c:pt idx="34">
                <c:v>52.0</c:v>
              </c:pt>
              <c:pt idx="35">
                <c:v>53.0</c:v>
              </c:pt>
              <c:pt idx="36">
                <c:v>54.0</c:v>
              </c:pt>
              <c:pt idx="37">
                <c:v>55.0</c:v>
              </c:pt>
              <c:pt idx="38">
                <c:v>56.0</c:v>
              </c:pt>
              <c:pt idx="39">
                <c:v>57.0</c:v>
              </c:pt>
              <c:pt idx="40">
                <c:v>58.0</c:v>
              </c:pt>
              <c:pt idx="41">
                <c:v>59.0</c:v>
              </c:pt>
              <c:pt idx="42">
                <c:v>60.0</c:v>
              </c:pt>
              <c:pt idx="43">
                <c:v>61.0</c:v>
              </c:pt>
              <c:pt idx="44">
                <c:v>62.0</c:v>
              </c:pt>
              <c:pt idx="45">
                <c:v>63.0</c:v>
              </c:pt>
              <c:pt idx="46">
                <c:v>64.0</c:v>
              </c:pt>
              <c:pt idx="47">
                <c:v>65.0</c:v>
              </c:pt>
              <c:pt idx="48">
                <c:v>66.0</c:v>
              </c:pt>
              <c:pt idx="49">
                <c:v>67.0</c:v>
              </c:pt>
              <c:pt idx="50">
                <c:v>68.0</c:v>
              </c:pt>
              <c:pt idx="51">
                <c:v>69.0</c:v>
              </c:pt>
              <c:pt idx="52">
                <c:v>70.0</c:v>
              </c:pt>
              <c:pt idx="53">
                <c:v>71.0</c:v>
              </c:pt>
              <c:pt idx="54">
                <c:v>74.0</c:v>
              </c:pt>
              <c:pt idx="55">
                <c:v>76.0</c:v>
              </c:pt>
              <c:pt idx="56">
                <c:v>77.0</c:v>
              </c:pt>
              <c:pt idx="57">
                <c:v>78.0</c:v>
              </c:pt>
            </c:numLit>
          </c:cat>
          <c:val>
            <c:numLit>
              <c:formatCode>General</c:formatCode>
              <c:ptCount val="58"/>
              <c:pt idx="0">
                <c:v>0.0</c:v>
              </c:pt>
              <c:pt idx="1">
                <c:v>0.0</c:v>
              </c:pt>
              <c:pt idx="2">
                <c:v>0.0</c:v>
              </c:pt>
              <c:pt idx="3">
                <c:v>0.0</c:v>
              </c:pt>
              <c:pt idx="4">
                <c:v>0.0</c:v>
              </c:pt>
              <c:pt idx="5">
                <c:v>0.0</c:v>
              </c:pt>
              <c:pt idx="6">
                <c:v>0.0</c:v>
              </c:pt>
              <c:pt idx="7">
                <c:v>0.0</c:v>
              </c:pt>
              <c:pt idx="8">
                <c:v>0.0</c:v>
              </c:pt>
              <c:pt idx="9">
                <c:v>0.0</c:v>
              </c:pt>
              <c:pt idx="10">
                <c:v>0.0</c:v>
              </c:pt>
              <c:pt idx="11">
                <c:v>1.0</c:v>
              </c:pt>
              <c:pt idx="12">
                <c:v>0.0</c:v>
              </c:pt>
              <c:pt idx="13">
                <c:v>0.0</c:v>
              </c:pt>
              <c:pt idx="14">
                <c:v>0.0</c:v>
              </c:pt>
              <c:pt idx="15">
                <c:v>0.0</c:v>
              </c:pt>
              <c:pt idx="16">
                <c:v>0.0</c:v>
              </c:pt>
              <c:pt idx="17">
                <c:v>0.0</c:v>
              </c:pt>
              <c:pt idx="18">
                <c:v>0.0</c:v>
              </c:pt>
              <c:pt idx="19">
                <c:v>0.0</c:v>
              </c:pt>
              <c:pt idx="20">
                <c:v>0.0</c:v>
              </c:pt>
              <c:pt idx="21">
                <c:v>0.0</c:v>
              </c:pt>
              <c:pt idx="22">
                <c:v>0.0</c:v>
              </c:pt>
              <c:pt idx="23">
                <c:v>1.0</c:v>
              </c:pt>
              <c:pt idx="24">
                <c:v>2.0</c:v>
              </c:pt>
              <c:pt idx="25">
                <c:v>1.0</c:v>
              </c:pt>
              <c:pt idx="26">
                <c:v>2.0</c:v>
              </c:pt>
              <c:pt idx="27">
                <c:v>3.0</c:v>
              </c:pt>
              <c:pt idx="28">
                <c:v>2.0</c:v>
              </c:pt>
              <c:pt idx="29">
                <c:v>1.0</c:v>
              </c:pt>
              <c:pt idx="30">
                <c:v>0.0</c:v>
              </c:pt>
              <c:pt idx="31">
                <c:v>0.0</c:v>
              </c:pt>
              <c:pt idx="32">
                <c:v>0.0</c:v>
              </c:pt>
              <c:pt idx="33">
                <c:v>2.0</c:v>
              </c:pt>
              <c:pt idx="34">
                <c:v>0.0</c:v>
              </c:pt>
              <c:pt idx="35">
                <c:v>0.0</c:v>
              </c:pt>
              <c:pt idx="36">
                <c:v>0.0</c:v>
              </c:pt>
              <c:pt idx="37">
                <c:v>0.0</c:v>
              </c:pt>
              <c:pt idx="38">
                <c:v>1.0</c:v>
              </c:pt>
              <c:pt idx="39">
                <c:v>1.0</c:v>
              </c:pt>
              <c:pt idx="40">
                <c:v>0.0</c:v>
              </c:pt>
              <c:pt idx="41">
                <c:v>0.0</c:v>
              </c:pt>
              <c:pt idx="42">
                <c:v>0.0</c:v>
              </c:pt>
              <c:pt idx="43">
                <c:v>1.0</c:v>
              </c:pt>
              <c:pt idx="44">
                <c:v>0.0</c:v>
              </c:pt>
              <c:pt idx="45">
                <c:v>0.0</c:v>
              </c:pt>
              <c:pt idx="46">
                <c:v>0.0</c:v>
              </c:pt>
              <c:pt idx="47">
                <c:v>1.0</c:v>
              </c:pt>
              <c:pt idx="48">
                <c:v>0.0</c:v>
              </c:pt>
              <c:pt idx="49">
                <c:v>0.0</c:v>
              </c:pt>
              <c:pt idx="50">
                <c:v>0.0</c:v>
              </c:pt>
              <c:pt idx="51">
                <c:v>1.0</c:v>
              </c:pt>
              <c:pt idx="52">
                <c:v>0.0</c:v>
              </c:pt>
              <c:pt idx="53">
                <c:v>0.0</c:v>
              </c:pt>
              <c:pt idx="54">
                <c:v>0.0</c:v>
              </c:pt>
              <c:pt idx="55">
                <c:v>0.0</c:v>
              </c:pt>
              <c:pt idx="56">
                <c:v>0.0</c:v>
              </c:pt>
              <c:pt idx="57">
                <c:v>0.0</c:v>
              </c:pt>
            </c:numLit>
          </c:val>
        </c:ser>
        <c:ser>
          <c:idx val="6"/>
          <c:order val="5"/>
          <c:tx>
            <c:v>#REF!_x0006_#NAME?_x0005_#NUM!_x0004_#N/A_x000d_#GETTING_DATA_x0010_Consolidate_Area	Auto_Open
Auto_Close_x0007_Extract_x0008_Database_x0008_Criteria
Print_Area_x000c_Print_Titles_x0008_Recorder	Data_Form_x000d_Auto_Activate_x000f_Auto_Deactivate_x000b_Sheet_Title_x000f__FilterDatabase_x0006_Normal	RowLevel_	ColLevel__x0005_Comma_x0008_Currency_x0007_Percent	Comma [0]_x000c_Currency [0]	Hyperlink_x0012_Followed Hyperlink_x0004_Note_x000c_Warning Text
Emphasis 1
Emphasis 2
Emphasis 3_x0005_Title	Heading 1	Heading 2	Heading 3	Heading 4_x0005_Input_x0006_Output_x000b_Calculation
Check Cell_x000b_Linked Cell_x0005_Total_x0004_Good_x0003_Bad_x0007_Neutral_x0007_Accent1_x000d_20% - Accent1_x000d_40% - Accent1_x000d_60% - Accent1_x0007_Accent2_x000d_20% - Accent2_x000d_40% - Accent2_x000d_60% - Accent2_x0007_Accent3_x000d_20% - Accent3_x000d_40% - Accent3_x000d_60% - Accent3_x0007_Accent4_x000d_20% - Accent4_x000d_40% - Accent4_x000d_60% - Accent4_x0007_Accent5_x000d_20% - Accent5_x000d_40% - Accent5_x000d_60% - Accent5_x0007_Accent6_x000d_20% - Accent6_x000d_40% - Accent6_x000d_60% - Accent6_x0010_Explanatory Text_x000b_Recommended_x0012_Most Recently Used_x0003_All	Financial_x000d_Date and Time_x0015_Math and Trigonometry_x000b_Statistical_x0014_Lookup and Reference_x0008_Database_x0004_Text_x0007_Logical_x000b_Information_x0008_Commands_x000b_Customizing_x000d_Macro Control_x000c_DDE/External_x000c_User Defined_x000b_Engineering_x0004_Cube_x000d_Compatibility_x0006_DBNum1_x0006_DBNum2_x0006_DBNum3_x0006_DBNum4	Auto_Open
Auto_Close_x000d_Auto_Activate_x000f_Auto_Deactivate_x0004_Line	Rectangle_x0004_Text_x0006_Button_x0004_Oval_x0003_Arc_x0007_Picture_x0005_Chart_x0005_Group_x0007_Drawing	Check Box_x000d_Option Button_x0008_Edit Box_x0007_Marquee
Scroll Bar_x0008_List Box	Group Box	Drop Down_x0007_Spinner_x000c_Dialog Frame_x0005_Label_x0007_Comment_x0004_Oval_x0007_Picture_x0006_Object</c:v>
          </c:tx>
          <c:invertIfNegative val="0"/>
          <c:cat>
            <c:numLit>
              <c:formatCode>General</c:formatCode>
              <c:ptCount val="58"/>
              <c:pt idx="0">
                <c:v>6.0</c:v>
              </c:pt>
              <c:pt idx="1">
                <c:v>8.0</c:v>
              </c:pt>
              <c:pt idx="2">
                <c:v>10.0</c:v>
              </c:pt>
              <c:pt idx="3">
                <c:v>11.0</c:v>
              </c:pt>
              <c:pt idx="4">
                <c:v>12.0</c:v>
              </c:pt>
              <c:pt idx="5">
                <c:v>13.0</c:v>
              </c:pt>
              <c:pt idx="6">
                <c:v>14.0</c:v>
              </c:pt>
              <c:pt idx="7">
                <c:v>19.0</c:v>
              </c:pt>
              <c:pt idx="8">
                <c:v>20.0</c:v>
              </c:pt>
              <c:pt idx="9">
                <c:v>26.0</c:v>
              </c:pt>
              <c:pt idx="10">
                <c:v>27.0</c:v>
              </c:pt>
              <c:pt idx="11">
                <c:v>29.0</c:v>
              </c:pt>
              <c:pt idx="12">
                <c:v>30.0</c:v>
              </c:pt>
              <c:pt idx="13">
                <c:v>31.0</c:v>
              </c:pt>
              <c:pt idx="14">
                <c:v>32.0</c:v>
              </c:pt>
              <c:pt idx="15">
                <c:v>33.0</c:v>
              </c:pt>
              <c:pt idx="16">
                <c:v>34.0</c:v>
              </c:pt>
              <c:pt idx="17">
                <c:v>35.0</c:v>
              </c:pt>
              <c:pt idx="18">
                <c:v>36.0</c:v>
              </c:pt>
              <c:pt idx="19">
                <c:v>37.0</c:v>
              </c:pt>
              <c:pt idx="20">
                <c:v>38.0</c:v>
              </c:pt>
              <c:pt idx="21">
                <c:v>39.0</c:v>
              </c:pt>
              <c:pt idx="22">
                <c:v>40.0</c:v>
              </c:pt>
              <c:pt idx="23">
                <c:v>41.0</c:v>
              </c:pt>
              <c:pt idx="24">
                <c:v>42.0</c:v>
              </c:pt>
              <c:pt idx="25">
                <c:v>43.0</c:v>
              </c:pt>
              <c:pt idx="26">
                <c:v>44.0</c:v>
              </c:pt>
              <c:pt idx="27">
                <c:v>45.0</c:v>
              </c:pt>
              <c:pt idx="28">
                <c:v>46.0</c:v>
              </c:pt>
              <c:pt idx="29">
                <c:v>47.0</c:v>
              </c:pt>
              <c:pt idx="30">
                <c:v>48.0</c:v>
              </c:pt>
              <c:pt idx="31">
                <c:v>49.0</c:v>
              </c:pt>
              <c:pt idx="32">
                <c:v>50.0</c:v>
              </c:pt>
              <c:pt idx="33">
                <c:v>51.0</c:v>
              </c:pt>
              <c:pt idx="34">
                <c:v>52.0</c:v>
              </c:pt>
              <c:pt idx="35">
                <c:v>53.0</c:v>
              </c:pt>
              <c:pt idx="36">
                <c:v>54.0</c:v>
              </c:pt>
              <c:pt idx="37">
                <c:v>55.0</c:v>
              </c:pt>
              <c:pt idx="38">
                <c:v>56.0</c:v>
              </c:pt>
              <c:pt idx="39">
                <c:v>57.0</c:v>
              </c:pt>
              <c:pt idx="40">
                <c:v>58.0</c:v>
              </c:pt>
              <c:pt idx="41">
                <c:v>59.0</c:v>
              </c:pt>
              <c:pt idx="42">
                <c:v>60.0</c:v>
              </c:pt>
              <c:pt idx="43">
                <c:v>61.0</c:v>
              </c:pt>
              <c:pt idx="44">
                <c:v>62.0</c:v>
              </c:pt>
              <c:pt idx="45">
                <c:v>63.0</c:v>
              </c:pt>
              <c:pt idx="46">
                <c:v>64.0</c:v>
              </c:pt>
              <c:pt idx="47">
                <c:v>65.0</c:v>
              </c:pt>
              <c:pt idx="48">
                <c:v>66.0</c:v>
              </c:pt>
              <c:pt idx="49">
                <c:v>67.0</c:v>
              </c:pt>
              <c:pt idx="50">
                <c:v>68.0</c:v>
              </c:pt>
              <c:pt idx="51">
                <c:v>69.0</c:v>
              </c:pt>
              <c:pt idx="52">
                <c:v>70.0</c:v>
              </c:pt>
              <c:pt idx="53">
                <c:v>71.0</c:v>
              </c:pt>
              <c:pt idx="54">
                <c:v>74.0</c:v>
              </c:pt>
              <c:pt idx="55">
                <c:v>76.0</c:v>
              </c:pt>
              <c:pt idx="56">
                <c:v>77.0</c:v>
              </c:pt>
              <c:pt idx="57">
                <c:v>78.0</c:v>
              </c:pt>
            </c:numLit>
          </c:cat>
          <c:val>
            <c:numLit>
              <c:formatCode>General</c:formatCode>
              <c:ptCount val="58"/>
              <c:pt idx="0">
                <c:v>1.0</c:v>
              </c:pt>
              <c:pt idx="1">
                <c:v>1.0</c:v>
              </c:pt>
              <c:pt idx="2">
                <c:v>1.0</c:v>
              </c:pt>
              <c:pt idx="3">
                <c:v>1.0</c:v>
              </c:pt>
              <c:pt idx="4">
                <c:v>1.0</c:v>
              </c:pt>
              <c:pt idx="5">
                <c:v>2.0</c:v>
              </c:pt>
              <c:pt idx="6">
                <c:v>1.0</c:v>
              </c:pt>
              <c:pt idx="7">
                <c:v>0.0</c:v>
              </c:pt>
              <c:pt idx="8">
                <c:v>0.0</c:v>
              </c:pt>
              <c:pt idx="9">
                <c:v>0.0</c:v>
              </c:pt>
              <c:pt idx="10">
                <c:v>0.0</c:v>
              </c:pt>
              <c:pt idx="11">
                <c:v>0.0</c:v>
              </c:pt>
              <c:pt idx="12">
                <c:v>0.0</c:v>
              </c:pt>
              <c:pt idx="13">
                <c:v>0.0</c:v>
              </c:pt>
              <c:pt idx="14">
                <c:v>0.0</c:v>
              </c:pt>
              <c:pt idx="15">
                <c:v>0.0</c:v>
              </c:pt>
              <c:pt idx="16">
                <c:v>0.0</c:v>
              </c:pt>
              <c:pt idx="17">
                <c:v>0.0</c:v>
              </c:pt>
              <c:pt idx="18">
                <c:v>0.0</c:v>
              </c:pt>
              <c:pt idx="19">
                <c:v>0.0</c:v>
              </c:pt>
              <c:pt idx="20">
                <c:v>0.0</c:v>
              </c:pt>
              <c:pt idx="21">
                <c:v>0.0</c:v>
              </c:pt>
              <c:pt idx="22">
                <c:v>0.0</c:v>
              </c:pt>
              <c:pt idx="23">
                <c:v>0.0</c:v>
              </c:pt>
              <c:pt idx="24">
                <c:v>0.0</c:v>
              </c:pt>
              <c:pt idx="25">
                <c:v>0.0</c:v>
              </c:pt>
              <c:pt idx="26">
                <c:v>0.0</c:v>
              </c:pt>
              <c:pt idx="27">
                <c:v>0.0</c:v>
              </c:pt>
              <c:pt idx="28">
                <c:v>0.0</c:v>
              </c:pt>
              <c:pt idx="29">
                <c:v>0.0</c:v>
              </c:pt>
              <c:pt idx="30">
                <c:v>0.0</c:v>
              </c:pt>
              <c:pt idx="31">
                <c:v>0.0</c:v>
              </c:pt>
              <c:pt idx="32">
                <c:v>0.0</c:v>
              </c:pt>
              <c:pt idx="33">
                <c:v>0.0</c:v>
              </c:pt>
              <c:pt idx="34">
                <c:v>0.0</c:v>
              </c:pt>
              <c:pt idx="35">
                <c:v>0.0</c:v>
              </c:pt>
              <c:pt idx="36">
                <c:v>0.0</c:v>
              </c:pt>
              <c:pt idx="37">
                <c:v>0.0</c:v>
              </c:pt>
              <c:pt idx="38">
                <c:v>0.0</c:v>
              </c:pt>
              <c:pt idx="39">
                <c:v>0.0</c:v>
              </c:pt>
              <c:pt idx="40">
                <c:v>0.0</c:v>
              </c:pt>
              <c:pt idx="41">
                <c:v>0.0</c:v>
              </c:pt>
              <c:pt idx="42">
                <c:v>0.0</c:v>
              </c:pt>
              <c:pt idx="43">
                <c:v>0.0</c:v>
              </c:pt>
              <c:pt idx="44">
                <c:v>0.0</c:v>
              </c:pt>
              <c:pt idx="45">
                <c:v>0.0</c:v>
              </c:pt>
              <c:pt idx="46">
                <c:v>0.0</c:v>
              </c:pt>
              <c:pt idx="47">
                <c:v>0.0</c:v>
              </c:pt>
              <c:pt idx="48">
                <c:v>0.0</c:v>
              </c:pt>
              <c:pt idx="49">
                <c:v>0.0</c:v>
              </c:pt>
              <c:pt idx="50">
                <c:v>0.0</c:v>
              </c:pt>
              <c:pt idx="51">
                <c:v>0.0</c:v>
              </c:pt>
              <c:pt idx="52">
                <c:v>0.0</c:v>
              </c:pt>
              <c:pt idx="53">
                <c:v>0.0</c:v>
              </c:pt>
              <c:pt idx="54">
                <c:v>0.0</c:v>
              </c:pt>
              <c:pt idx="55">
                <c:v>0.0</c:v>
              </c:pt>
              <c:pt idx="56">
                <c:v>0.0</c:v>
              </c:pt>
              <c:pt idx="57">
                <c:v>0.0</c:v>
              </c:pt>
            </c:numLit>
          </c:val>
        </c:ser>
        <c:ser>
          <c:idx val="7"/>
          <c:order val="6"/>
          <c:tx>
            <c:v>#REF!_x0006_#NAME?_x0005_#NUM!_x0004_#N/A_x000d_#GETTING_DATA_x0010_Consolidate_Area	Auto_Open
Auto_Close_x0007_Extract_x0008_Database_x0008_Criteria
Print_Area_x000c_Print_Titles_x0008_Recorder	Data_Form_x000d_Auto_Activate_x000f_Auto_Deactivate_x000b_Sheet_Title_x000f__FilterDatabase_x0006_Normal	RowLevel_	ColLevel__x0005_Comma_x0008_Currency_x0007_Percent	Comma [0]_x000c_Currency [0]	Hyperlink_x0012_Followed Hyperlink_x0004_Note_x000c_Warning Text
Emphasis 1
Emphasis 2
Emphasis 3_x0005_Title	Heading 1	Heading 2	Heading 3	Heading 4_x0005_Input_x0006_Output_x000b_Calculation
Check Cell_x000b_Linked Cell_x0005_Total_x0004_Good_x0003_Bad_x0007_Neutral_x0007_Accent1_x000d_20% - Accent1_x000d_40% - Accent1_x000d_60% - Accent1_x0007_Accent2_x000d_20% - Accent2_x000d_40% - Accent2_x000d_60% - Accent2_x0007_Accent3_x000d_20% - Accent3_x000d_40% - Accent3_x000d_60% - Accent3_x0007_Accent4_x000d_20% - Accent4_x000d_40% - Accent4_x000d_60% - Accent4_x0007_Accent5_x000d_20% - Accent5_x000d_40% - Accent5_x000d_60% - Accent5_x0007_Accent6_x000d_20% - Accent6_x000d_40% - Accent6_x000d_60% - Accent6_x0010_Explanatory Text_x000b_Recommended_x0012_Most Recently Used_x0003_All	Financial_x000d_Date and Time_x0015_Math and Trigonometry_x000b_Statistical_x0014_Lookup and Reference_x0008_Database_x0004_Text_x0007_Logical_x000b_Information_x0008_Commands_x000b_Customizing_x000d_Macro Control_x000c_DDE/External_x000c_User Defined_x000b_Engineering_x0004_Cube_x000d_Compatibility_x0006_DBNum1_x0006_DBNum2_x0006_DBNum3_x0006_DBNum4	Auto_Open
Auto_Close_x000d_Auto_Activate_x000f_Auto_Deactivate_x0004_Line	Rectangle_x0004_Text_x0006_Button_x0004_Oval_x0003_Arc_x0007_Picture_x0005_Chart_x0005_Group_x0007_Drawing	Check Box_x000d_Option Button_x0008_Edit Box_x0007_Marquee
Scroll Bar_x0008_List Box	Group Box	Drop Down_x0007_Spinner_x000c_Dialog Frame_x0005_Label_x0007_Comment_x0004_Oval_x0007_Picture_x0006_Object</c:v>
          </c:tx>
          <c:invertIfNegative val="0"/>
          <c:cat>
            <c:numLit>
              <c:formatCode>General</c:formatCode>
              <c:ptCount val="58"/>
              <c:pt idx="0">
                <c:v>6.0</c:v>
              </c:pt>
              <c:pt idx="1">
                <c:v>8.0</c:v>
              </c:pt>
              <c:pt idx="2">
                <c:v>10.0</c:v>
              </c:pt>
              <c:pt idx="3">
                <c:v>11.0</c:v>
              </c:pt>
              <c:pt idx="4">
                <c:v>12.0</c:v>
              </c:pt>
              <c:pt idx="5">
                <c:v>13.0</c:v>
              </c:pt>
              <c:pt idx="6">
                <c:v>14.0</c:v>
              </c:pt>
              <c:pt idx="7">
                <c:v>19.0</c:v>
              </c:pt>
              <c:pt idx="8">
                <c:v>20.0</c:v>
              </c:pt>
              <c:pt idx="9">
                <c:v>26.0</c:v>
              </c:pt>
              <c:pt idx="10">
                <c:v>27.0</c:v>
              </c:pt>
              <c:pt idx="11">
                <c:v>29.0</c:v>
              </c:pt>
              <c:pt idx="12">
                <c:v>30.0</c:v>
              </c:pt>
              <c:pt idx="13">
                <c:v>31.0</c:v>
              </c:pt>
              <c:pt idx="14">
                <c:v>32.0</c:v>
              </c:pt>
              <c:pt idx="15">
                <c:v>33.0</c:v>
              </c:pt>
              <c:pt idx="16">
                <c:v>34.0</c:v>
              </c:pt>
              <c:pt idx="17">
                <c:v>35.0</c:v>
              </c:pt>
              <c:pt idx="18">
                <c:v>36.0</c:v>
              </c:pt>
              <c:pt idx="19">
                <c:v>37.0</c:v>
              </c:pt>
              <c:pt idx="20">
                <c:v>38.0</c:v>
              </c:pt>
              <c:pt idx="21">
                <c:v>39.0</c:v>
              </c:pt>
              <c:pt idx="22">
                <c:v>40.0</c:v>
              </c:pt>
              <c:pt idx="23">
                <c:v>41.0</c:v>
              </c:pt>
              <c:pt idx="24">
                <c:v>42.0</c:v>
              </c:pt>
              <c:pt idx="25">
                <c:v>43.0</c:v>
              </c:pt>
              <c:pt idx="26">
                <c:v>44.0</c:v>
              </c:pt>
              <c:pt idx="27">
                <c:v>45.0</c:v>
              </c:pt>
              <c:pt idx="28">
                <c:v>46.0</c:v>
              </c:pt>
              <c:pt idx="29">
                <c:v>47.0</c:v>
              </c:pt>
              <c:pt idx="30">
                <c:v>48.0</c:v>
              </c:pt>
              <c:pt idx="31">
                <c:v>49.0</c:v>
              </c:pt>
              <c:pt idx="32">
                <c:v>50.0</c:v>
              </c:pt>
              <c:pt idx="33">
                <c:v>51.0</c:v>
              </c:pt>
              <c:pt idx="34">
                <c:v>52.0</c:v>
              </c:pt>
              <c:pt idx="35">
                <c:v>53.0</c:v>
              </c:pt>
              <c:pt idx="36">
                <c:v>54.0</c:v>
              </c:pt>
              <c:pt idx="37">
                <c:v>55.0</c:v>
              </c:pt>
              <c:pt idx="38">
                <c:v>56.0</c:v>
              </c:pt>
              <c:pt idx="39">
                <c:v>57.0</c:v>
              </c:pt>
              <c:pt idx="40">
                <c:v>58.0</c:v>
              </c:pt>
              <c:pt idx="41">
                <c:v>59.0</c:v>
              </c:pt>
              <c:pt idx="42">
                <c:v>60.0</c:v>
              </c:pt>
              <c:pt idx="43">
                <c:v>61.0</c:v>
              </c:pt>
              <c:pt idx="44">
                <c:v>62.0</c:v>
              </c:pt>
              <c:pt idx="45">
                <c:v>63.0</c:v>
              </c:pt>
              <c:pt idx="46">
                <c:v>64.0</c:v>
              </c:pt>
              <c:pt idx="47">
                <c:v>65.0</c:v>
              </c:pt>
              <c:pt idx="48">
                <c:v>66.0</c:v>
              </c:pt>
              <c:pt idx="49">
                <c:v>67.0</c:v>
              </c:pt>
              <c:pt idx="50">
                <c:v>68.0</c:v>
              </c:pt>
              <c:pt idx="51">
                <c:v>69.0</c:v>
              </c:pt>
              <c:pt idx="52">
                <c:v>70.0</c:v>
              </c:pt>
              <c:pt idx="53">
                <c:v>71.0</c:v>
              </c:pt>
              <c:pt idx="54">
                <c:v>74.0</c:v>
              </c:pt>
              <c:pt idx="55">
                <c:v>76.0</c:v>
              </c:pt>
              <c:pt idx="56">
                <c:v>77.0</c:v>
              </c:pt>
              <c:pt idx="57">
                <c:v>78.0</c:v>
              </c:pt>
            </c:numLit>
          </c:cat>
          <c:val>
            <c:numLit>
              <c:formatCode>General</c:formatCode>
              <c:ptCount val="58"/>
              <c:pt idx="0">
                <c:v>0.0</c:v>
              </c:pt>
              <c:pt idx="1">
                <c:v>1.0</c:v>
              </c:pt>
              <c:pt idx="2">
                <c:v>1.0</c:v>
              </c:pt>
              <c:pt idx="3">
                <c:v>0.0</c:v>
              </c:pt>
              <c:pt idx="4">
                <c:v>0.0</c:v>
              </c:pt>
              <c:pt idx="5">
                <c:v>2.0</c:v>
              </c:pt>
              <c:pt idx="6">
                <c:v>1.0</c:v>
              </c:pt>
              <c:pt idx="7">
                <c:v>1.0</c:v>
              </c:pt>
              <c:pt idx="8">
                <c:v>0.0</c:v>
              </c:pt>
              <c:pt idx="9">
                <c:v>2.0</c:v>
              </c:pt>
              <c:pt idx="10">
                <c:v>1.0</c:v>
              </c:pt>
              <c:pt idx="11">
                <c:v>3.0</c:v>
              </c:pt>
              <c:pt idx="12">
                <c:v>1.0</c:v>
              </c:pt>
              <c:pt idx="13">
                <c:v>2.0</c:v>
              </c:pt>
              <c:pt idx="14">
                <c:v>3.0</c:v>
              </c:pt>
              <c:pt idx="15">
                <c:v>1.0</c:v>
              </c:pt>
              <c:pt idx="16">
                <c:v>4.0</c:v>
              </c:pt>
              <c:pt idx="17">
                <c:v>5.0</c:v>
              </c:pt>
              <c:pt idx="18">
                <c:v>3.0</c:v>
              </c:pt>
              <c:pt idx="19">
                <c:v>9.0</c:v>
              </c:pt>
              <c:pt idx="20">
                <c:v>8.0</c:v>
              </c:pt>
              <c:pt idx="21">
                <c:v>5.0</c:v>
              </c:pt>
              <c:pt idx="22">
                <c:v>2.0</c:v>
              </c:pt>
              <c:pt idx="23">
                <c:v>5.0</c:v>
              </c:pt>
              <c:pt idx="24">
                <c:v>4.0</c:v>
              </c:pt>
              <c:pt idx="25">
                <c:v>4.0</c:v>
              </c:pt>
              <c:pt idx="26">
                <c:v>6.0</c:v>
              </c:pt>
              <c:pt idx="27">
                <c:v>10.0</c:v>
              </c:pt>
              <c:pt idx="28">
                <c:v>12.0</c:v>
              </c:pt>
              <c:pt idx="29">
                <c:v>5.0</c:v>
              </c:pt>
              <c:pt idx="30">
                <c:v>6.0</c:v>
              </c:pt>
              <c:pt idx="31">
                <c:v>5.0</c:v>
              </c:pt>
              <c:pt idx="32">
                <c:v>9.0</c:v>
              </c:pt>
              <c:pt idx="33">
                <c:v>12.0</c:v>
              </c:pt>
              <c:pt idx="34">
                <c:v>5.0</c:v>
              </c:pt>
              <c:pt idx="35">
                <c:v>7.0</c:v>
              </c:pt>
              <c:pt idx="36">
                <c:v>11.0</c:v>
              </c:pt>
              <c:pt idx="37">
                <c:v>7.0</c:v>
              </c:pt>
              <c:pt idx="38">
                <c:v>5.0</c:v>
              </c:pt>
              <c:pt idx="39">
                <c:v>9.0</c:v>
              </c:pt>
              <c:pt idx="40">
                <c:v>9.0</c:v>
              </c:pt>
              <c:pt idx="41">
                <c:v>2.0</c:v>
              </c:pt>
              <c:pt idx="42">
                <c:v>11.0</c:v>
              </c:pt>
              <c:pt idx="43">
                <c:v>4.0</c:v>
              </c:pt>
              <c:pt idx="44">
                <c:v>9.0</c:v>
              </c:pt>
              <c:pt idx="45">
                <c:v>7.0</c:v>
              </c:pt>
              <c:pt idx="46">
                <c:v>4.0</c:v>
              </c:pt>
              <c:pt idx="47">
                <c:v>7.0</c:v>
              </c:pt>
              <c:pt idx="48">
                <c:v>6.0</c:v>
              </c:pt>
              <c:pt idx="49">
                <c:v>1.0</c:v>
              </c:pt>
              <c:pt idx="50">
                <c:v>2.0</c:v>
              </c:pt>
              <c:pt idx="51">
                <c:v>2.0</c:v>
              </c:pt>
              <c:pt idx="52">
                <c:v>3.0</c:v>
              </c:pt>
              <c:pt idx="53">
                <c:v>3.0</c:v>
              </c:pt>
              <c:pt idx="54">
                <c:v>1.0</c:v>
              </c:pt>
              <c:pt idx="55">
                <c:v>1.0</c:v>
              </c:pt>
              <c:pt idx="56">
                <c:v>3.0</c:v>
              </c:pt>
              <c:pt idx="57">
                <c:v>1.0</c:v>
              </c:pt>
            </c:numLit>
          </c:val>
        </c:ser>
        <c:ser>
          <c:idx val="8"/>
          <c:order val="7"/>
          <c:tx>
            <c:v>#REF!_x0006_#NAME?_x0005_#NUM!_x0004_#N/A_x000d_#GETTING_DATA_x0010_Consolidate_Area	Auto_Open
Auto_Close_x0007_Extract_x0008_Database_x0008_Criteria
Print_Area_x000c_Print_Titles_x0008_Recorder	Data_Form_x000d_Auto_Activate_x000f_Auto_Deactivate_x000b_Sheet_Title_x000f__FilterDatabase_x0006_Normal	RowLevel_	ColLevel__x0005_Comma_x0008_Currency_x0007_Percent	Comma [0]_x000c_Currency [0]	Hyperlink_x0012_Followed Hyperlink_x0004_Note_x000c_Warning Text
Emphasis 1
Emphasis 2
Emphasis 3_x0005_Title	Heading 1	Heading 2	Heading 3	Heading 4_x0005_Input_x0006_Output_x000b_Calculation
Check Cell_x000b_Linked Cell_x0005_Total_x0004_Good_x0003_Bad_x0007_Neutral_x0007_Accent1_x000d_20% - Accent1_x000d_40% - Accent1_x000d_60% - Accent1_x0007_Accent2_x000d_20% - Accent2_x000d_40% - Accent2_x000d_60% - Accent2_x0007_Accent3_x000d_20% - Accent3_x000d_40% - Accent3_x000d_60% - Accent3_x0007_Accent4_x000d_20% - Accent4_x000d_40% - Accent4_x000d_60% - Accent4_x0007_Accent5_x000d_20% - Accent5_x000d_40% - Accent5_x000d_60% - Accent5_x0007_Accent6_x000d_20% - Accent6_x000d_40% - Accent6_x000d_60% - Accent6_x0010_Explanatory Text_x000b_Recommended_x0012_Most Recently Used_x0003_All	Financial_x000d_Date and Time_x0015_Math and Trigonometry_x000b_Statistical_x0014_Lookup and Reference_x0008_Database_x0004_Text_x0007_Logical_x000b_Information_x0008_Commands_x000b_Customizing_x000d_Macro Control_x000c_DDE/External_x000c_User Defined_x000b_Engineering_x0004_Cube_x000d_Compatibility_x0006_DBNum1_x0006_DBNum2_x0006_DBNum3_x0006_DBNum4	Auto_Open
Auto_Close_x000d_Auto_Activate_x000f_Auto_Deactivate_x0004_Line	Rectangle_x0004_Text_x0006_Button_x0004_Oval_x0003_Arc_x0007_Picture_x0005_Chart_x0005_Group_x0007_Drawing	Check Box_x000d_Option Button_x0008_Edit Box_x0007_Marquee
Scroll Bar_x0008_List Box	Group Box	Drop Down_x0007_Spinner_x000c_Dialog Frame_x0005_Label_x0007_Comment_x0004_Oval_x0007_Picture_x0006_Object</c:v>
          </c:tx>
          <c:invertIfNegative val="0"/>
          <c:cat>
            <c:numLit>
              <c:formatCode>General</c:formatCode>
              <c:ptCount val="58"/>
              <c:pt idx="0">
                <c:v>6.0</c:v>
              </c:pt>
              <c:pt idx="1">
                <c:v>8.0</c:v>
              </c:pt>
              <c:pt idx="2">
                <c:v>10.0</c:v>
              </c:pt>
              <c:pt idx="3">
                <c:v>11.0</c:v>
              </c:pt>
              <c:pt idx="4">
                <c:v>12.0</c:v>
              </c:pt>
              <c:pt idx="5">
                <c:v>13.0</c:v>
              </c:pt>
              <c:pt idx="6">
                <c:v>14.0</c:v>
              </c:pt>
              <c:pt idx="7">
                <c:v>19.0</c:v>
              </c:pt>
              <c:pt idx="8">
                <c:v>20.0</c:v>
              </c:pt>
              <c:pt idx="9">
                <c:v>26.0</c:v>
              </c:pt>
              <c:pt idx="10">
                <c:v>27.0</c:v>
              </c:pt>
              <c:pt idx="11">
                <c:v>29.0</c:v>
              </c:pt>
              <c:pt idx="12">
                <c:v>30.0</c:v>
              </c:pt>
              <c:pt idx="13">
                <c:v>31.0</c:v>
              </c:pt>
              <c:pt idx="14">
                <c:v>32.0</c:v>
              </c:pt>
              <c:pt idx="15">
                <c:v>33.0</c:v>
              </c:pt>
              <c:pt idx="16">
                <c:v>34.0</c:v>
              </c:pt>
              <c:pt idx="17">
                <c:v>35.0</c:v>
              </c:pt>
              <c:pt idx="18">
                <c:v>36.0</c:v>
              </c:pt>
              <c:pt idx="19">
                <c:v>37.0</c:v>
              </c:pt>
              <c:pt idx="20">
                <c:v>38.0</c:v>
              </c:pt>
              <c:pt idx="21">
                <c:v>39.0</c:v>
              </c:pt>
              <c:pt idx="22">
                <c:v>40.0</c:v>
              </c:pt>
              <c:pt idx="23">
                <c:v>41.0</c:v>
              </c:pt>
              <c:pt idx="24">
                <c:v>42.0</c:v>
              </c:pt>
              <c:pt idx="25">
                <c:v>43.0</c:v>
              </c:pt>
              <c:pt idx="26">
                <c:v>44.0</c:v>
              </c:pt>
              <c:pt idx="27">
                <c:v>45.0</c:v>
              </c:pt>
              <c:pt idx="28">
                <c:v>46.0</c:v>
              </c:pt>
              <c:pt idx="29">
                <c:v>47.0</c:v>
              </c:pt>
              <c:pt idx="30">
                <c:v>48.0</c:v>
              </c:pt>
              <c:pt idx="31">
                <c:v>49.0</c:v>
              </c:pt>
              <c:pt idx="32">
                <c:v>50.0</c:v>
              </c:pt>
              <c:pt idx="33">
                <c:v>51.0</c:v>
              </c:pt>
              <c:pt idx="34">
                <c:v>52.0</c:v>
              </c:pt>
              <c:pt idx="35">
                <c:v>53.0</c:v>
              </c:pt>
              <c:pt idx="36">
                <c:v>54.0</c:v>
              </c:pt>
              <c:pt idx="37">
                <c:v>55.0</c:v>
              </c:pt>
              <c:pt idx="38">
                <c:v>56.0</c:v>
              </c:pt>
              <c:pt idx="39">
                <c:v>57.0</c:v>
              </c:pt>
              <c:pt idx="40">
                <c:v>58.0</c:v>
              </c:pt>
              <c:pt idx="41">
                <c:v>59.0</c:v>
              </c:pt>
              <c:pt idx="42">
                <c:v>60.0</c:v>
              </c:pt>
              <c:pt idx="43">
                <c:v>61.0</c:v>
              </c:pt>
              <c:pt idx="44">
                <c:v>62.0</c:v>
              </c:pt>
              <c:pt idx="45">
                <c:v>63.0</c:v>
              </c:pt>
              <c:pt idx="46">
                <c:v>64.0</c:v>
              </c:pt>
              <c:pt idx="47">
                <c:v>65.0</c:v>
              </c:pt>
              <c:pt idx="48">
                <c:v>66.0</c:v>
              </c:pt>
              <c:pt idx="49">
                <c:v>67.0</c:v>
              </c:pt>
              <c:pt idx="50">
                <c:v>68.0</c:v>
              </c:pt>
              <c:pt idx="51">
                <c:v>69.0</c:v>
              </c:pt>
              <c:pt idx="52">
                <c:v>70.0</c:v>
              </c:pt>
              <c:pt idx="53">
                <c:v>71.0</c:v>
              </c:pt>
              <c:pt idx="54">
                <c:v>74.0</c:v>
              </c:pt>
              <c:pt idx="55">
                <c:v>76.0</c:v>
              </c:pt>
              <c:pt idx="56">
                <c:v>77.0</c:v>
              </c:pt>
              <c:pt idx="57">
                <c:v>78.0</c:v>
              </c:pt>
            </c:numLit>
          </c:cat>
          <c:val>
            <c:numLit>
              <c:formatCode>General</c:formatCode>
              <c:ptCount val="58"/>
              <c:pt idx="0">
                <c:v>1.0</c:v>
              </c:pt>
              <c:pt idx="1">
                <c:v>0.0</c:v>
              </c:pt>
              <c:pt idx="2">
                <c:v>0.0</c:v>
              </c:pt>
              <c:pt idx="3">
                <c:v>1.0</c:v>
              </c:pt>
              <c:pt idx="4">
                <c:v>1.0</c:v>
              </c:pt>
              <c:pt idx="5">
                <c:v>0.0</c:v>
              </c:pt>
              <c:pt idx="6">
                <c:v>1.0</c:v>
              </c:pt>
              <c:pt idx="7">
                <c:v>0.0</c:v>
              </c:pt>
              <c:pt idx="8">
                <c:v>1.0</c:v>
              </c:pt>
              <c:pt idx="9">
                <c:v>0.0</c:v>
              </c:pt>
              <c:pt idx="10">
                <c:v>0.0</c:v>
              </c:pt>
              <c:pt idx="11">
                <c:v>0.0</c:v>
              </c:pt>
              <c:pt idx="12">
                <c:v>0.0</c:v>
              </c:pt>
              <c:pt idx="13">
                <c:v>0.0</c:v>
              </c:pt>
              <c:pt idx="14">
                <c:v>0.0</c:v>
              </c:pt>
              <c:pt idx="15">
                <c:v>0.0</c:v>
              </c:pt>
              <c:pt idx="16">
                <c:v>1.0</c:v>
              </c:pt>
              <c:pt idx="17">
                <c:v>2.0</c:v>
              </c:pt>
              <c:pt idx="18">
                <c:v>3.0</c:v>
              </c:pt>
              <c:pt idx="19">
                <c:v>0.0</c:v>
              </c:pt>
              <c:pt idx="20">
                <c:v>1.0</c:v>
              </c:pt>
              <c:pt idx="21">
                <c:v>0.0</c:v>
              </c:pt>
              <c:pt idx="22">
                <c:v>1.0</c:v>
              </c:pt>
              <c:pt idx="23">
                <c:v>3.0</c:v>
              </c:pt>
              <c:pt idx="24">
                <c:v>7.0</c:v>
              </c:pt>
              <c:pt idx="25">
                <c:v>6.0</c:v>
              </c:pt>
              <c:pt idx="26">
                <c:v>1.0</c:v>
              </c:pt>
              <c:pt idx="27">
                <c:v>6.0</c:v>
              </c:pt>
              <c:pt idx="28">
                <c:v>2.0</c:v>
              </c:pt>
              <c:pt idx="29">
                <c:v>4.0</c:v>
              </c:pt>
              <c:pt idx="30">
                <c:v>0.0</c:v>
              </c:pt>
              <c:pt idx="31">
                <c:v>0.0</c:v>
              </c:pt>
              <c:pt idx="32">
                <c:v>3.0</c:v>
              </c:pt>
              <c:pt idx="33">
                <c:v>3.0</c:v>
              </c:pt>
              <c:pt idx="34">
                <c:v>1.0</c:v>
              </c:pt>
              <c:pt idx="35">
                <c:v>3.0</c:v>
              </c:pt>
              <c:pt idx="36">
                <c:v>3.0</c:v>
              </c:pt>
              <c:pt idx="37">
                <c:v>2.0</c:v>
              </c:pt>
              <c:pt idx="38">
                <c:v>2.0</c:v>
              </c:pt>
              <c:pt idx="39">
                <c:v>6.0</c:v>
              </c:pt>
              <c:pt idx="40">
                <c:v>0.0</c:v>
              </c:pt>
              <c:pt idx="41">
                <c:v>3.0</c:v>
              </c:pt>
              <c:pt idx="42">
                <c:v>0.0</c:v>
              </c:pt>
              <c:pt idx="43">
                <c:v>1.0</c:v>
              </c:pt>
              <c:pt idx="44">
                <c:v>1.0</c:v>
              </c:pt>
              <c:pt idx="45">
                <c:v>0.0</c:v>
              </c:pt>
              <c:pt idx="46">
                <c:v>2.0</c:v>
              </c:pt>
              <c:pt idx="47">
                <c:v>1.0</c:v>
              </c:pt>
              <c:pt idx="48">
                <c:v>2.0</c:v>
              </c:pt>
              <c:pt idx="49">
                <c:v>3.0</c:v>
              </c:pt>
              <c:pt idx="50">
                <c:v>1.0</c:v>
              </c:pt>
              <c:pt idx="51">
                <c:v>1.0</c:v>
              </c:pt>
              <c:pt idx="52">
                <c:v>0.0</c:v>
              </c:pt>
              <c:pt idx="53">
                <c:v>1.0</c:v>
              </c:pt>
              <c:pt idx="54">
                <c:v>0.0</c:v>
              </c:pt>
              <c:pt idx="55">
                <c:v>0.0</c:v>
              </c:pt>
              <c:pt idx="56">
                <c:v>0.0</c:v>
              </c:pt>
              <c:pt idx="57">
                <c:v>0.0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4770200"/>
        <c:axId val="2142127592"/>
      </c:barChart>
      <c:catAx>
        <c:axId val="-2144770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42127592"/>
        <c:crosses val="autoZero"/>
        <c:auto val="1"/>
        <c:lblAlgn val="ctr"/>
        <c:lblOffset val="100"/>
        <c:noMultiLvlLbl val="0"/>
      </c:catAx>
      <c:valAx>
        <c:axId val="21421275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-2144770200"/>
        <c:crosses val="autoZero"/>
        <c:crossBetween val="between"/>
      </c:valAx>
    </c:plotArea>
    <c:plotVisOnly val="1"/>
    <c:dispBlanksAs val="gap"/>
    <c:showDLblsOverMax val="0"/>
  </c:chart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'Average Pace'!$T$1</c:f>
              <c:strCache>
                <c:ptCount val="1"/>
                <c:pt idx="0">
                  <c:v> 100 mile </c:v>
                </c:pt>
              </c:strCache>
            </c:strRef>
          </c:tx>
          <c:marker>
            <c:symbol val="none"/>
          </c:marker>
          <c:cat>
            <c:numRef>
              <c:f>'Average Pace'!$S$2:$S$144</c:f>
              <c:numCache>
                <c:formatCode>[$-409]d\-mmm\-yy;@</c:formatCode>
                <c:ptCount val="143"/>
                <c:pt idx="0">
                  <c:v>43434.0</c:v>
                </c:pt>
                <c:pt idx="1">
                  <c:v>43435.0</c:v>
                </c:pt>
                <c:pt idx="2">
                  <c:v>43436.0</c:v>
                </c:pt>
                <c:pt idx="3">
                  <c:v>43437.0</c:v>
                </c:pt>
                <c:pt idx="4">
                  <c:v>43438.0</c:v>
                </c:pt>
                <c:pt idx="5">
                  <c:v>43439.0</c:v>
                </c:pt>
                <c:pt idx="6">
                  <c:v>43440.0</c:v>
                </c:pt>
                <c:pt idx="7">
                  <c:v>43441.0</c:v>
                </c:pt>
                <c:pt idx="8">
                  <c:v>43442.0</c:v>
                </c:pt>
                <c:pt idx="9">
                  <c:v>43443.0</c:v>
                </c:pt>
                <c:pt idx="10">
                  <c:v>43444.0</c:v>
                </c:pt>
                <c:pt idx="11">
                  <c:v>43445.0</c:v>
                </c:pt>
                <c:pt idx="12">
                  <c:v>43446.0</c:v>
                </c:pt>
                <c:pt idx="13">
                  <c:v>43447.0</c:v>
                </c:pt>
                <c:pt idx="14">
                  <c:v>43448.0</c:v>
                </c:pt>
                <c:pt idx="15">
                  <c:v>43449.0</c:v>
                </c:pt>
                <c:pt idx="16">
                  <c:v>43450.0</c:v>
                </c:pt>
                <c:pt idx="17">
                  <c:v>43451.0</c:v>
                </c:pt>
                <c:pt idx="18">
                  <c:v>43452.0</c:v>
                </c:pt>
                <c:pt idx="19">
                  <c:v>43453.0</c:v>
                </c:pt>
                <c:pt idx="20">
                  <c:v>43454.0</c:v>
                </c:pt>
                <c:pt idx="21">
                  <c:v>43455.0</c:v>
                </c:pt>
                <c:pt idx="22">
                  <c:v>43456.0</c:v>
                </c:pt>
                <c:pt idx="23">
                  <c:v>43457.0</c:v>
                </c:pt>
                <c:pt idx="24">
                  <c:v>43458.0</c:v>
                </c:pt>
                <c:pt idx="25">
                  <c:v>43459.0</c:v>
                </c:pt>
                <c:pt idx="26">
                  <c:v>43460.0</c:v>
                </c:pt>
                <c:pt idx="27">
                  <c:v>43461.0</c:v>
                </c:pt>
                <c:pt idx="28">
                  <c:v>43462.0</c:v>
                </c:pt>
                <c:pt idx="29">
                  <c:v>43463.0</c:v>
                </c:pt>
                <c:pt idx="30">
                  <c:v>43464.0</c:v>
                </c:pt>
                <c:pt idx="31">
                  <c:v>43465.0</c:v>
                </c:pt>
                <c:pt idx="32">
                  <c:v>43466.0</c:v>
                </c:pt>
                <c:pt idx="33">
                  <c:v>43467.0</c:v>
                </c:pt>
                <c:pt idx="34">
                  <c:v>43468.0</c:v>
                </c:pt>
                <c:pt idx="35">
                  <c:v>43469.0</c:v>
                </c:pt>
                <c:pt idx="36">
                  <c:v>43470.0</c:v>
                </c:pt>
                <c:pt idx="37">
                  <c:v>43471.0</c:v>
                </c:pt>
                <c:pt idx="38">
                  <c:v>43472.0</c:v>
                </c:pt>
                <c:pt idx="39">
                  <c:v>43473.0</c:v>
                </c:pt>
                <c:pt idx="40">
                  <c:v>43474.0</c:v>
                </c:pt>
                <c:pt idx="41">
                  <c:v>43475.0</c:v>
                </c:pt>
                <c:pt idx="42">
                  <c:v>43476.0</c:v>
                </c:pt>
                <c:pt idx="43">
                  <c:v>43477.0</c:v>
                </c:pt>
                <c:pt idx="44">
                  <c:v>43478.0</c:v>
                </c:pt>
                <c:pt idx="45">
                  <c:v>43479.0</c:v>
                </c:pt>
                <c:pt idx="46">
                  <c:v>43480.0</c:v>
                </c:pt>
                <c:pt idx="47">
                  <c:v>43481.0</c:v>
                </c:pt>
                <c:pt idx="48">
                  <c:v>43482.0</c:v>
                </c:pt>
                <c:pt idx="49">
                  <c:v>43483.0</c:v>
                </c:pt>
                <c:pt idx="50">
                  <c:v>43484.0</c:v>
                </c:pt>
                <c:pt idx="51">
                  <c:v>43485.0</c:v>
                </c:pt>
                <c:pt idx="52">
                  <c:v>43486.0</c:v>
                </c:pt>
                <c:pt idx="53">
                  <c:v>43487.0</c:v>
                </c:pt>
                <c:pt idx="54">
                  <c:v>43488.0</c:v>
                </c:pt>
                <c:pt idx="55">
                  <c:v>43489.0</c:v>
                </c:pt>
                <c:pt idx="56">
                  <c:v>43490.0</c:v>
                </c:pt>
                <c:pt idx="57">
                  <c:v>43491.0</c:v>
                </c:pt>
                <c:pt idx="58">
                  <c:v>43492.0</c:v>
                </c:pt>
                <c:pt idx="59">
                  <c:v>43493.0</c:v>
                </c:pt>
                <c:pt idx="60">
                  <c:v>43494.0</c:v>
                </c:pt>
                <c:pt idx="61">
                  <c:v>43495.0</c:v>
                </c:pt>
                <c:pt idx="62">
                  <c:v>43496.0</c:v>
                </c:pt>
                <c:pt idx="63">
                  <c:v>43497.0</c:v>
                </c:pt>
                <c:pt idx="64">
                  <c:v>43498.0</c:v>
                </c:pt>
                <c:pt idx="65">
                  <c:v>43499.0</c:v>
                </c:pt>
                <c:pt idx="66">
                  <c:v>43500.0</c:v>
                </c:pt>
                <c:pt idx="67">
                  <c:v>43501.0</c:v>
                </c:pt>
                <c:pt idx="68">
                  <c:v>43502.0</c:v>
                </c:pt>
                <c:pt idx="69">
                  <c:v>43503.0</c:v>
                </c:pt>
                <c:pt idx="70">
                  <c:v>43504.0</c:v>
                </c:pt>
                <c:pt idx="71">
                  <c:v>43505.0</c:v>
                </c:pt>
                <c:pt idx="72">
                  <c:v>43506.0</c:v>
                </c:pt>
                <c:pt idx="73">
                  <c:v>43507.0</c:v>
                </c:pt>
                <c:pt idx="74">
                  <c:v>43508.0</c:v>
                </c:pt>
                <c:pt idx="75">
                  <c:v>43509.0</c:v>
                </c:pt>
                <c:pt idx="76">
                  <c:v>43510.0</c:v>
                </c:pt>
                <c:pt idx="77">
                  <c:v>43511.0</c:v>
                </c:pt>
                <c:pt idx="78">
                  <c:v>43512.0</c:v>
                </c:pt>
                <c:pt idx="79">
                  <c:v>43513.0</c:v>
                </c:pt>
                <c:pt idx="80">
                  <c:v>43514.0</c:v>
                </c:pt>
                <c:pt idx="81">
                  <c:v>43515.0</c:v>
                </c:pt>
                <c:pt idx="82">
                  <c:v>43516.0</c:v>
                </c:pt>
                <c:pt idx="83">
                  <c:v>43517.0</c:v>
                </c:pt>
                <c:pt idx="84">
                  <c:v>43518.0</c:v>
                </c:pt>
                <c:pt idx="85">
                  <c:v>43519.0</c:v>
                </c:pt>
                <c:pt idx="86">
                  <c:v>43520.0</c:v>
                </c:pt>
                <c:pt idx="87">
                  <c:v>43521.0</c:v>
                </c:pt>
                <c:pt idx="88">
                  <c:v>43522.0</c:v>
                </c:pt>
                <c:pt idx="89">
                  <c:v>43523.0</c:v>
                </c:pt>
                <c:pt idx="90">
                  <c:v>43524.0</c:v>
                </c:pt>
                <c:pt idx="91">
                  <c:v>43525.0</c:v>
                </c:pt>
                <c:pt idx="92">
                  <c:v>43526.0</c:v>
                </c:pt>
                <c:pt idx="93">
                  <c:v>43527.0</c:v>
                </c:pt>
                <c:pt idx="94">
                  <c:v>43528.0</c:v>
                </c:pt>
                <c:pt idx="95">
                  <c:v>43529.0</c:v>
                </c:pt>
                <c:pt idx="96">
                  <c:v>43530.0</c:v>
                </c:pt>
                <c:pt idx="97">
                  <c:v>43531.0</c:v>
                </c:pt>
                <c:pt idx="98">
                  <c:v>43532.0</c:v>
                </c:pt>
                <c:pt idx="99">
                  <c:v>43533.0</c:v>
                </c:pt>
                <c:pt idx="100">
                  <c:v>43534.0</c:v>
                </c:pt>
                <c:pt idx="101">
                  <c:v>43535.0</c:v>
                </c:pt>
                <c:pt idx="102">
                  <c:v>43536.0</c:v>
                </c:pt>
                <c:pt idx="103">
                  <c:v>43537.0</c:v>
                </c:pt>
                <c:pt idx="104">
                  <c:v>43538.0</c:v>
                </c:pt>
                <c:pt idx="105">
                  <c:v>43539.0</c:v>
                </c:pt>
                <c:pt idx="106">
                  <c:v>43540.0</c:v>
                </c:pt>
                <c:pt idx="107">
                  <c:v>43541.0</c:v>
                </c:pt>
                <c:pt idx="108">
                  <c:v>43542.0</c:v>
                </c:pt>
                <c:pt idx="109">
                  <c:v>43543.0</c:v>
                </c:pt>
                <c:pt idx="110">
                  <c:v>43544.0</c:v>
                </c:pt>
                <c:pt idx="111">
                  <c:v>43545.0</c:v>
                </c:pt>
                <c:pt idx="112">
                  <c:v>43546.0</c:v>
                </c:pt>
                <c:pt idx="113">
                  <c:v>43547.0</c:v>
                </c:pt>
                <c:pt idx="114">
                  <c:v>43548.0</c:v>
                </c:pt>
                <c:pt idx="115">
                  <c:v>43549.0</c:v>
                </c:pt>
                <c:pt idx="116">
                  <c:v>43550.0</c:v>
                </c:pt>
                <c:pt idx="117">
                  <c:v>43551.0</c:v>
                </c:pt>
                <c:pt idx="118">
                  <c:v>43552.0</c:v>
                </c:pt>
                <c:pt idx="119">
                  <c:v>43553.0</c:v>
                </c:pt>
                <c:pt idx="120">
                  <c:v>43554.0</c:v>
                </c:pt>
                <c:pt idx="121">
                  <c:v>43555.0</c:v>
                </c:pt>
                <c:pt idx="122">
                  <c:v>43556.0</c:v>
                </c:pt>
                <c:pt idx="123">
                  <c:v>43557.0</c:v>
                </c:pt>
                <c:pt idx="124">
                  <c:v>43558.0</c:v>
                </c:pt>
                <c:pt idx="125">
                  <c:v>43559.0</c:v>
                </c:pt>
                <c:pt idx="126">
                  <c:v>43560.0</c:v>
                </c:pt>
                <c:pt idx="127">
                  <c:v>43561.0</c:v>
                </c:pt>
                <c:pt idx="128">
                  <c:v>43562.0</c:v>
                </c:pt>
                <c:pt idx="129">
                  <c:v>43563.0</c:v>
                </c:pt>
                <c:pt idx="130">
                  <c:v>43564.0</c:v>
                </c:pt>
                <c:pt idx="131">
                  <c:v>43565.0</c:v>
                </c:pt>
                <c:pt idx="132">
                  <c:v>43566.0</c:v>
                </c:pt>
                <c:pt idx="133">
                  <c:v>43567.0</c:v>
                </c:pt>
                <c:pt idx="134">
                  <c:v>43568.0</c:v>
                </c:pt>
                <c:pt idx="135">
                  <c:v>43569.0</c:v>
                </c:pt>
                <c:pt idx="136">
                  <c:v>43570.0</c:v>
                </c:pt>
                <c:pt idx="137">
                  <c:v>43571.0</c:v>
                </c:pt>
                <c:pt idx="138">
                  <c:v>43572.0</c:v>
                </c:pt>
                <c:pt idx="139">
                  <c:v>43573.0</c:v>
                </c:pt>
                <c:pt idx="140">
                  <c:v>43574.0</c:v>
                </c:pt>
                <c:pt idx="141">
                  <c:v>43575.0</c:v>
                </c:pt>
                <c:pt idx="142">
                  <c:v>43576.0</c:v>
                </c:pt>
              </c:numCache>
            </c:numRef>
          </c:cat>
          <c:val>
            <c:numRef>
              <c:f>'Average Pace'!$T$2:$T$144</c:f>
              <c:numCache>
                <c:formatCode>_-* #,##0_-;\-* #,##0_-;_-* "-"??_-;_-@_-</c:formatCode>
                <c:ptCount val="143"/>
                <c:pt idx="0">
                  <c:v>#N/A</c:v>
                </c:pt>
                <c:pt idx="1">
                  <c:v>20.5</c:v>
                </c:pt>
                <c:pt idx="2">
                  <c:v>19.33333333333333</c:v>
                </c:pt>
                <c:pt idx="3">
                  <c:v>17.75</c:v>
                </c:pt>
                <c:pt idx="4">
                  <c:v>15.4</c:v>
                </c:pt>
                <c:pt idx="5">
                  <c:v>14.0</c:v>
                </c:pt>
                <c:pt idx="6">
                  <c:v>13.0</c:v>
                </c:pt>
                <c:pt idx="7">
                  <c:v>11.625</c:v>
                </c:pt>
                <c:pt idx="8">
                  <c:v>10.88888888888889</c:v>
                </c:pt>
                <c:pt idx="9">
                  <c:v>10.2</c:v>
                </c:pt>
                <c:pt idx="10">
                  <c:v>9.36363636363636</c:v>
                </c:pt>
                <c:pt idx="11">
                  <c:v>9.083333333333333</c:v>
                </c:pt>
                <c:pt idx="12">
                  <c:v>8.76923076923077</c:v>
                </c:pt>
                <c:pt idx="13">
                  <c:v>8.785714285714286</c:v>
                </c:pt>
                <c:pt idx="14">
                  <c:v>8.6</c:v>
                </c:pt>
                <c:pt idx="15">
                  <c:v>8.125</c:v>
                </c:pt>
                <c:pt idx="16">
                  <c:v>7.764705882352941</c:v>
                </c:pt>
                <c:pt idx="17">
                  <c:v>7.555555555555555</c:v>
                </c:pt>
                <c:pt idx="18">
                  <c:v>7.263157894736842</c:v>
                </c:pt>
                <c:pt idx="19">
                  <c:v>6.95</c:v>
                </c:pt>
                <c:pt idx="20">
                  <c:v>6.666666666666667</c:v>
                </c:pt>
                <c:pt idx="21">
                  <c:v>6.454545454545454</c:v>
                </c:pt>
                <c:pt idx="22">
                  <c:v>6.260869565217392</c:v>
                </c:pt>
                <c:pt idx="23">
                  <c:v>6.208333333333333</c:v>
                </c:pt>
                <c:pt idx="24">
                  <c:v>6.24</c:v>
                </c:pt>
                <c:pt idx="25">
                  <c:v>6.115384615384615</c:v>
                </c:pt>
                <c:pt idx="26">
                  <c:v>6.111111111111111</c:v>
                </c:pt>
                <c:pt idx="27">
                  <c:v>7.0</c:v>
                </c:pt>
                <c:pt idx="28">
                  <c:v>7.379310344827586</c:v>
                </c:pt>
                <c:pt idx="29">
                  <c:v>7.6</c:v>
                </c:pt>
                <c:pt idx="30">
                  <c:v>7.838709677419355</c:v>
                </c:pt>
                <c:pt idx="31">
                  <c:v>8.5625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'Average Pace'!$U$1</c:f>
              <c:strCache>
                <c:ptCount val="1"/>
                <c:pt idx="0">
                  <c:v> 100 km </c:v>
                </c:pt>
              </c:strCache>
            </c:strRef>
          </c:tx>
          <c:marker>
            <c:symbol val="none"/>
          </c:marker>
          <c:cat>
            <c:numRef>
              <c:f>'Average Pace'!$S$2:$S$144</c:f>
              <c:numCache>
                <c:formatCode>[$-409]d\-mmm\-yy;@</c:formatCode>
                <c:ptCount val="143"/>
                <c:pt idx="0">
                  <c:v>43434.0</c:v>
                </c:pt>
                <c:pt idx="1">
                  <c:v>43435.0</c:v>
                </c:pt>
                <c:pt idx="2">
                  <c:v>43436.0</c:v>
                </c:pt>
                <c:pt idx="3">
                  <c:v>43437.0</c:v>
                </c:pt>
                <c:pt idx="4">
                  <c:v>43438.0</c:v>
                </c:pt>
                <c:pt idx="5">
                  <c:v>43439.0</c:v>
                </c:pt>
                <c:pt idx="6">
                  <c:v>43440.0</c:v>
                </c:pt>
                <c:pt idx="7">
                  <c:v>43441.0</c:v>
                </c:pt>
                <c:pt idx="8">
                  <c:v>43442.0</c:v>
                </c:pt>
                <c:pt idx="9">
                  <c:v>43443.0</c:v>
                </c:pt>
                <c:pt idx="10">
                  <c:v>43444.0</c:v>
                </c:pt>
                <c:pt idx="11">
                  <c:v>43445.0</c:v>
                </c:pt>
                <c:pt idx="12">
                  <c:v>43446.0</c:v>
                </c:pt>
                <c:pt idx="13">
                  <c:v>43447.0</c:v>
                </c:pt>
                <c:pt idx="14">
                  <c:v>43448.0</c:v>
                </c:pt>
                <c:pt idx="15">
                  <c:v>43449.0</c:v>
                </c:pt>
                <c:pt idx="16">
                  <c:v>43450.0</c:v>
                </c:pt>
                <c:pt idx="17">
                  <c:v>43451.0</c:v>
                </c:pt>
                <c:pt idx="18">
                  <c:v>43452.0</c:v>
                </c:pt>
                <c:pt idx="19">
                  <c:v>43453.0</c:v>
                </c:pt>
                <c:pt idx="20">
                  <c:v>43454.0</c:v>
                </c:pt>
                <c:pt idx="21">
                  <c:v>43455.0</c:v>
                </c:pt>
                <c:pt idx="22">
                  <c:v>43456.0</c:v>
                </c:pt>
                <c:pt idx="23">
                  <c:v>43457.0</c:v>
                </c:pt>
                <c:pt idx="24">
                  <c:v>43458.0</c:v>
                </c:pt>
                <c:pt idx="25">
                  <c:v>43459.0</c:v>
                </c:pt>
                <c:pt idx="26">
                  <c:v>43460.0</c:v>
                </c:pt>
                <c:pt idx="27">
                  <c:v>43461.0</c:v>
                </c:pt>
                <c:pt idx="28">
                  <c:v>43462.0</c:v>
                </c:pt>
                <c:pt idx="29">
                  <c:v>43463.0</c:v>
                </c:pt>
                <c:pt idx="30">
                  <c:v>43464.0</c:v>
                </c:pt>
                <c:pt idx="31">
                  <c:v>43465.0</c:v>
                </c:pt>
                <c:pt idx="32">
                  <c:v>43466.0</c:v>
                </c:pt>
                <c:pt idx="33">
                  <c:v>43467.0</c:v>
                </c:pt>
                <c:pt idx="34">
                  <c:v>43468.0</c:v>
                </c:pt>
                <c:pt idx="35">
                  <c:v>43469.0</c:v>
                </c:pt>
                <c:pt idx="36">
                  <c:v>43470.0</c:v>
                </c:pt>
                <c:pt idx="37">
                  <c:v>43471.0</c:v>
                </c:pt>
                <c:pt idx="38">
                  <c:v>43472.0</c:v>
                </c:pt>
                <c:pt idx="39">
                  <c:v>43473.0</c:v>
                </c:pt>
                <c:pt idx="40">
                  <c:v>43474.0</c:v>
                </c:pt>
                <c:pt idx="41">
                  <c:v>43475.0</c:v>
                </c:pt>
                <c:pt idx="42">
                  <c:v>43476.0</c:v>
                </c:pt>
                <c:pt idx="43">
                  <c:v>43477.0</c:v>
                </c:pt>
                <c:pt idx="44">
                  <c:v>43478.0</c:v>
                </c:pt>
                <c:pt idx="45">
                  <c:v>43479.0</c:v>
                </c:pt>
                <c:pt idx="46">
                  <c:v>43480.0</c:v>
                </c:pt>
                <c:pt idx="47">
                  <c:v>43481.0</c:v>
                </c:pt>
                <c:pt idx="48">
                  <c:v>43482.0</c:v>
                </c:pt>
                <c:pt idx="49">
                  <c:v>43483.0</c:v>
                </c:pt>
                <c:pt idx="50">
                  <c:v>43484.0</c:v>
                </c:pt>
                <c:pt idx="51">
                  <c:v>43485.0</c:v>
                </c:pt>
                <c:pt idx="52">
                  <c:v>43486.0</c:v>
                </c:pt>
                <c:pt idx="53">
                  <c:v>43487.0</c:v>
                </c:pt>
                <c:pt idx="54">
                  <c:v>43488.0</c:v>
                </c:pt>
                <c:pt idx="55">
                  <c:v>43489.0</c:v>
                </c:pt>
                <c:pt idx="56">
                  <c:v>43490.0</c:v>
                </c:pt>
                <c:pt idx="57">
                  <c:v>43491.0</c:v>
                </c:pt>
                <c:pt idx="58">
                  <c:v>43492.0</c:v>
                </c:pt>
                <c:pt idx="59">
                  <c:v>43493.0</c:v>
                </c:pt>
                <c:pt idx="60">
                  <c:v>43494.0</c:v>
                </c:pt>
                <c:pt idx="61">
                  <c:v>43495.0</c:v>
                </c:pt>
                <c:pt idx="62">
                  <c:v>43496.0</c:v>
                </c:pt>
                <c:pt idx="63">
                  <c:v>43497.0</c:v>
                </c:pt>
                <c:pt idx="64">
                  <c:v>43498.0</c:v>
                </c:pt>
                <c:pt idx="65">
                  <c:v>43499.0</c:v>
                </c:pt>
                <c:pt idx="66">
                  <c:v>43500.0</c:v>
                </c:pt>
                <c:pt idx="67">
                  <c:v>43501.0</c:v>
                </c:pt>
                <c:pt idx="68">
                  <c:v>43502.0</c:v>
                </c:pt>
                <c:pt idx="69">
                  <c:v>43503.0</c:v>
                </c:pt>
                <c:pt idx="70">
                  <c:v>43504.0</c:v>
                </c:pt>
                <c:pt idx="71">
                  <c:v>43505.0</c:v>
                </c:pt>
                <c:pt idx="72">
                  <c:v>43506.0</c:v>
                </c:pt>
                <c:pt idx="73">
                  <c:v>43507.0</c:v>
                </c:pt>
                <c:pt idx="74">
                  <c:v>43508.0</c:v>
                </c:pt>
                <c:pt idx="75">
                  <c:v>43509.0</c:v>
                </c:pt>
                <c:pt idx="76">
                  <c:v>43510.0</c:v>
                </c:pt>
                <c:pt idx="77">
                  <c:v>43511.0</c:v>
                </c:pt>
                <c:pt idx="78">
                  <c:v>43512.0</c:v>
                </c:pt>
                <c:pt idx="79">
                  <c:v>43513.0</c:v>
                </c:pt>
                <c:pt idx="80">
                  <c:v>43514.0</c:v>
                </c:pt>
                <c:pt idx="81">
                  <c:v>43515.0</c:v>
                </c:pt>
                <c:pt idx="82">
                  <c:v>43516.0</c:v>
                </c:pt>
                <c:pt idx="83">
                  <c:v>43517.0</c:v>
                </c:pt>
                <c:pt idx="84">
                  <c:v>43518.0</c:v>
                </c:pt>
                <c:pt idx="85">
                  <c:v>43519.0</c:v>
                </c:pt>
                <c:pt idx="86">
                  <c:v>43520.0</c:v>
                </c:pt>
                <c:pt idx="87">
                  <c:v>43521.0</c:v>
                </c:pt>
                <c:pt idx="88">
                  <c:v>43522.0</c:v>
                </c:pt>
                <c:pt idx="89">
                  <c:v>43523.0</c:v>
                </c:pt>
                <c:pt idx="90">
                  <c:v>43524.0</c:v>
                </c:pt>
                <c:pt idx="91">
                  <c:v>43525.0</c:v>
                </c:pt>
                <c:pt idx="92">
                  <c:v>43526.0</c:v>
                </c:pt>
                <c:pt idx="93">
                  <c:v>43527.0</c:v>
                </c:pt>
                <c:pt idx="94">
                  <c:v>43528.0</c:v>
                </c:pt>
                <c:pt idx="95">
                  <c:v>43529.0</c:v>
                </c:pt>
                <c:pt idx="96">
                  <c:v>43530.0</c:v>
                </c:pt>
                <c:pt idx="97">
                  <c:v>43531.0</c:v>
                </c:pt>
                <c:pt idx="98">
                  <c:v>43532.0</c:v>
                </c:pt>
                <c:pt idx="99">
                  <c:v>43533.0</c:v>
                </c:pt>
                <c:pt idx="100">
                  <c:v>43534.0</c:v>
                </c:pt>
                <c:pt idx="101">
                  <c:v>43535.0</c:v>
                </c:pt>
                <c:pt idx="102">
                  <c:v>43536.0</c:v>
                </c:pt>
                <c:pt idx="103">
                  <c:v>43537.0</c:v>
                </c:pt>
                <c:pt idx="104">
                  <c:v>43538.0</c:v>
                </c:pt>
                <c:pt idx="105">
                  <c:v>43539.0</c:v>
                </c:pt>
                <c:pt idx="106">
                  <c:v>43540.0</c:v>
                </c:pt>
                <c:pt idx="107">
                  <c:v>43541.0</c:v>
                </c:pt>
                <c:pt idx="108">
                  <c:v>43542.0</c:v>
                </c:pt>
                <c:pt idx="109">
                  <c:v>43543.0</c:v>
                </c:pt>
                <c:pt idx="110">
                  <c:v>43544.0</c:v>
                </c:pt>
                <c:pt idx="111">
                  <c:v>43545.0</c:v>
                </c:pt>
                <c:pt idx="112">
                  <c:v>43546.0</c:v>
                </c:pt>
                <c:pt idx="113">
                  <c:v>43547.0</c:v>
                </c:pt>
                <c:pt idx="114">
                  <c:v>43548.0</c:v>
                </c:pt>
                <c:pt idx="115">
                  <c:v>43549.0</c:v>
                </c:pt>
                <c:pt idx="116">
                  <c:v>43550.0</c:v>
                </c:pt>
                <c:pt idx="117">
                  <c:v>43551.0</c:v>
                </c:pt>
                <c:pt idx="118">
                  <c:v>43552.0</c:v>
                </c:pt>
                <c:pt idx="119">
                  <c:v>43553.0</c:v>
                </c:pt>
                <c:pt idx="120">
                  <c:v>43554.0</c:v>
                </c:pt>
                <c:pt idx="121">
                  <c:v>43555.0</c:v>
                </c:pt>
                <c:pt idx="122">
                  <c:v>43556.0</c:v>
                </c:pt>
                <c:pt idx="123">
                  <c:v>43557.0</c:v>
                </c:pt>
                <c:pt idx="124">
                  <c:v>43558.0</c:v>
                </c:pt>
                <c:pt idx="125">
                  <c:v>43559.0</c:v>
                </c:pt>
                <c:pt idx="126">
                  <c:v>43560.0</c:v>
                </c:pt>
                <c:pt idx="127">
                  <c:v>43561.0</c:v>
                </c:pt>
                <c:pt idx="128">
                  <c:v>43562.0</c:v>
                </c:pt>
                <c:pt idx="129">
                  <c:v>43563.0</c:v>
                </c:pt>
                <c:pt idx="130">
                  <c:v>43564.0</c:v>
                </c:pt>
                <c:pt idx="131">
                  <c:v>43565.0</c:v>
                </c:pt>
                <c:pt idx="132">
                  <c:v>43566.0</c:v>
                </c:pt>
                <c:pt idx="133">
                  <c:v>43567.0</c:v>
                </c:pt>
                <c:pt idx="134">
                  <c:v>43568.0</c:v>
                </c:pt>
                <c:pt idx="135">
                  <c:v>43569.0</c:v>
                </c:pt>
                <c:pt idx="136">
                  <c:v>43570.0</c:v>
                </c:pt>
                <c:pt idx="137">
                  <c:v>43571.0</c:v>
                </c:pt>
                <c:pt idx="138">
                  <c:v>43572.0</c:v>
                </c:pt>
                <c:pt idx="139">
                  <c:v>43573.0</c:v>
                </c:pt>
                <c:pt idx="140">
                  <c:v>43574.0</c:v>
                </c:pt>
                <c:pt idx="141">
                  <c:v>43575.0</c:v>
                </c:pt>
                <c:pt idx="142">
                  <c:v>43576.0</c:v>
                </c:pt>
              </c:numCache>
            </c:numRef>
          </c:cat>
          <c:val>
            <c:numRef>
              <c:f>'Average Pace'!$U$2:$U$144</c:f>
              <c:numCache>
                <c:formatCode>_-* #,##0_-;\-* #,##0_-;_-* "-"??_-;_-@_-</c:formatCode>
                <c:ptCount val="143"/>
                <c:pt idx="0">
                  <c:v>#N/A</c:v>
                </c:pt>
                <c:pt idx="1">
                  <c:v>13.5</c:v>
                </c:pt>
                <c:pt idx="2">
                  <c:v>13.33333333333333</c:v>
                </c:pt>
                <c:pt idx="3">
                  <c:v>12.5</c:v>
                </c:pt>
                <c:pt idx="4">
                  <c:v>10.8</c:v>
                </c:pt>
                <c:pt idx="5">
                  <c:v>9.166666666666666</c:v>
                </c:pt>
                <c:pt idx="6">
                  <c:v>8.285714285714286</c:v>
                </c:pt>
                <c:pt idx="7">
                  <c:v>7.5</c:v>
                </c:pt>
                <c:pt idx="8">
                  <c:v>7.0</c:v>
                </c:pt>
                <c:pt idx="9">
                  <c:v>6.5</c:v>
                </c:pt>
                <c:pt idx="10">
                  <c:v>6.090909090909091</c:v>
                </c:pt>
                <c:pt idx="11">
                  <c:v>5.75</c:v>
                </c:pt>
                <c:pt idx="12">
                  <c:v>5.538461538461538</c:v>
                </c:pt>
                <c:pt idx="13">
                  <c:v>5.5</c:v>
                </c:pt>
                <c:pt idx="14">
                  <c:v>5.2</c:v>
                </c:pt>
                <c:pt idx="15">
                  <c:v>4.9375</c:v>
                </c:pt>
                <c:pt idx="16">
                  <c:v>#N/A</c:v>
                </c:pt>
                <c:pt idx="17">
                  <c:v>4.5</c:v>
                </c:pt>
                <c:pt idx="18">
                  <c:v>4.421052631578948</c:v>
                </c:pt>
                <c:pt idx="19">
                  <c:v>4.35</c:v>
                </c:pt>
                <c:pt idx="20">
                  <c:v>4.238095238095238</c:v>
                </c:pt>
                <c:pt idx="21">
                  <c:v>4.227272727272727</c:v>
                </c:pt>
                <c:pt idx="22">
                  <c:v>#N/A</c:v>
                </c:pt>
                <c:pt idx="23">
                  <c:v>3.958333333333333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4.071428571428571</c:v>
                </c:pt>
                <c:pt idx="28">
                  <c:v>4.10344827586207</c:v>
                </c:pt>
                <c:pt idx="29">
                  <c:v>4.0</c:v>
                </c:pt>
                <c:pt idx="30">
                  <c:v>4.161290322580645</c:v>
                </c:pt>
                <c:pt idx="31">
                  <c:v>4.84375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'Average Pace'!$V$1</c:f>
              <c:strCache>
                <c:ptCount val="1"/>
                <c:pt idx="0">
                  <c:v> 85 mile </c:v>
                </c:pt>
              </c:strCache>
            </c:strRef>
          </c:tx>
          <c:marker>
            <c:symbol val="none"/>
          </c:marker>
          <c:cat>
            <c:numRef>
              <c:f>'Average Pace'!$S$2:$S$144</c:f>
              <c:numCache>
                <c:formatCode>[$-409]d\-mmm\-yy;@</c:formatCode>
                <c:ptCount val="143"/>
                <c:pt idx="0">
                  <c:v>43434.0</c:v>
                </c:pt>
                <c:pt idx="1">
                  <c:v>43435.0</c:v>
                </c:pt>
                <c:pt idx="2">
                  <c:v>43436.0</c:v>
                </c:pt>
                <c:pt idx="3">
                  <c:v>43437.0</c:v>
                </c:pt>
                <c:pt idx="4">
                  <c:v>43438.0</c:v>
                </c:pt>
                <c:pt idx="5">
                  <c:v>43439.0</c:v>
                </c:pt>
                <c:pt idx="6">
                  <c:v>43440.0</c:v>
                </c:pt>
                <c:pt idx="7">
                  <c:v>43441.0</c:v>
                </c:pt>
                <c:pt idx="8">
                  <c:v>43442.0</c:v>
                </c:pt>
                <c:pt idx="9">
                  <c:v>43443.0</c:v>
                </c:pt>
                <c:pt idx="10">
                  <c:v>43444.0</c:v>
                </c:pt>
                <c:pt idx="11">
                  <c:v>43445.0</c:v>
                </c:pt>
                <c:pt idx="12">
                  <c:v>43446.0</c:v>
                </c:pt>
                <c:pt idx="13">
                  <c:v>43447.0</c:v>
                </c:pt>
                <c:pt idx="14">
                  <c:v>43448.0</c:v>
                </c:pt>
                <c:pt idx="15">
                  <c:v>43449.0</c:v>
                </c:pt>
                <c:pt idx="16">
                  <c:v>43450.0</c:v>
                </c:pt>
                <c:pt idx="17">
                  <c:v>43451.0</c:v>
                </c:pt>
                <c:pt idx="18">
                  <c:v>43452.0</c:v>
                </c:pt>
                <c:pt idx="19">
                  <c:v>43453.0</c:v>
                </c:pt>
                <c:pt idx="20">
                  <c:v>43454.0</c:v>
                </c:pt>
                <c:pt idx="21">
                  <c:v>43455.0</c:v>
                </c:pt>
                <c:pt idx="22">
                  <c:v>43456.0</c:v>
                </c:pt>
                <c:pt idx="23">
                  <c:v>43457.0</c:v>
                </c:pt>
                <c:pt idx="24">
                  <c:v>43458.0</c:v>
                </c:pt>
                <c:pt idx="25">
                  <c:v>43459.0</c:v>
                </c:pt>
                <c:pt idx="26">
                  <c:v>43460.0</c:v>
                </c:pt>
                <c:pt idx="27">
                  <c:v>43461.0</c:v>
                </c:pt>
                <c:pt idx="28">
                  <c:v>43462.0</c:v>
                </c:pt>
                <c:pt idx="29">
                  <c:v>43463.0</c:v>
                </c:pt>
                <c:pt idx="30">
                  <c:v>43464.0</c:v>
                </c:pt>
                <c:pt idx="31">
                  <c:v>43465.0</c:v>
                </c:pt>
                <c:pt idx="32">
                  <c:v>43466.0</c:v>
                </c:pt>
                <c:pt idx="33">
                  <c:v>43467.0</c:v>
                </c:pt>
                <c:pt idx="34">
                  <c:v>43468.0</c:v>
                </c:pt>
                <c:pt idx="35">
                  <c:v>43469.0</c:v>
                </c:pt>
                <c:pt idx="36">
                  <c:v>43470.0</c:v>
                </c:pt>
                <c:pt idx="37">
                  <c:v>43471.0</c:v>
                </c:pt>
                <c:pt idx="38">
                  <c:v>43472.0</c:v>
                </c:pt>
                <c:pt idx="39">
                  <c:v>43473.0</c:v>
                </c:pt>
                <c:pt idx="40">
                  <c:v>43474.0</c:v>
                </c:pt>
                <c:pt idx="41">
                  <c:v>43475.0</c:v>
                </c:pt>
                <c:pt idx="42">
                  <c:v>43476.0</c:v>
                </c:pt>
                <c:pt idx="43">
                  <c:v>43477.0</c:v>
                </c:pt>
                <c:pt idx="44">
                  <c:v>43478.0</c:v>
                </c:pt>
                <c:pt idx="45">
                  <c:v>43479.0</c:v>
                </c:pt>
                <c:pt idx="46">
                  <c:v>43480.0</c:v>
                </c:pt>
                <c:pt idx="47">
                  <c:v>43481.0</c:v>
                </c:pt>
                <c:pt idx="48">
                  <c:v>43482.0</c:v>
                </c:pt>
                <c:pt idx="49">
                  <c:v>43483.0</c:v>
                </c:pt>
                <c:pt idx="50">
                  <c:v>43484.0</c:v>
                </c:pt>
                <c:pt idx="51">
                  <c:v>43485.0</c:v>
                </c:pt>
                <c:pt idx="52">
                  <c:v>43486.0</c:v>
                </c:pt>
                <c:pt idx="53">
                  <c:v>43487.0</c:v>
                </c:pt>
                <c:pt idx="54">
                  <c:v>43488.0</c:v>
                </c:pt>
                <c:pt idx="55">
                  <c:v>43489.0</c:v>
                </c:pt>
                <c:pt idx="56">
                  <c:v>43490.0</c:v>
                </c:pt>
                <c:pt idx="57">
                  <c:v>43491.0</c:v>
                </c:pt>
                <c:pt idx="58">
                  <c:v>43492.0</c:v>
                </c:pt>
                <c:pt idx="59">
                  <c:v>43493.0</c:v>
                </c:pt>
                <c:pt idx="60">
                  <c:v>43494.0</c:v>
                </c:pt>
                <c:pt idx="61">
                  <c:v>43495.0</c:v>
                </c:pt>
                <c:pt idx="62">
                  <c:v>43496.0</c:v>
                </c:pt>
                <c:pt idx="63">
                  <c:v>43497.0</c:v>
                </c:pt>
                <c:pt idx="64">
                  <c:v>43498.0</c:v>
                </c:pt>
                <c:pt idx="65">
                  <c:v>43499.0</c:v>
                </c:pt>
                <c:pt idx="66">
                  <c:v>43500.0</c:v>
                </c:pt>
                <c:pt idx="67">
                  <c:v>43501.0</c:v>
                </c:pt>
                <c:pt idx="68">
                  <c:v>43502.0</c:v>
                </c:pt>
                <c:pt idx="69">
                  <c:v>43503.0</c:v>
                </c:pt>
                <c:pt idx="70">
                  <c:v>43504.0</c:v>
                </c:pt>
                <c:pt idx="71">
                  <c:v>43505.0</c:v>
                </c:pt>
                <c:pt idx="72">
                  <c:v>43506.0</c:v>
                </c:pt>
                <c:pt idx="73">
                  <c:v>43507.0</c:v>
                </c:pt>
                <c:pt idx="74">
                  <c:v>43508.0</c:v>
                </c:pt>
                <c:pt idx="75">
                  <c:v>43509.0</c:v>
                </c:pt>
                <c:pt idx="76">
                  <c:v>43510.0</c:v>
                </c:pt>
                <c:pt idx="77">
                  <c:v>43511.0</c:v>
                </c:pt>
                <c:pt idx="78">
                  <c:v>43512.0</c:v>
                </c:pt>
                <c:pt idx="79">
                  <c:v>43513.0</c:v>
                </c:pt>
                <c:pt idx="80">
                  <c:v>43514.0</c:v>
                </c:pt>
                <c:pt idx="81">
                  <c:v>43515.0</c:v>
                </c:pt>
                <c:pt idx="82">
                  <c:v>43516.0</c:v>
                </c:pt>
                <c:pt idx="83">
                  <c:v>43517.0</c:v>
                </c:pt>
                <c:pt idx="84">
                  <c:v>43518.0</c:v>
                </c:pt>
                <c:pt idx="85">
                  <c:v>43519.0</c:v>
                </c:pt>
                <c:pt idx="86">
                  <c:v>43520.0</c:v>
                </c:pt>
                <c:pt idx="87">
                  <c:v>43521.0</c:v>
                </c:pt>
                <c:pt idx="88">
                  <c:v>43522.0</c:v>
                </c:pt>
                <c:pt idx="89">
                  <c:v>43523.0</c:v>
                </c:pt>
                <c:pt idx="90">
                  <c:v>43524.0</c:v>
                </c:pt>
                <c:pt idx="91">
                  <c:v>43525.0</c:v>
                </c:pt>
                <c:pt idx="92">
                  <c:v>43526.0</c:v>
                </c:pt>
                <c:pt idx="93">
                  <c:v>43527.0</c:v>
                </c:pt>
                <c:pt idx="94">
                  <c:v>43528.0</c:v>
                </c:pt>
                <c:pt idx="95">
                  <c:v>43529.0</c:v>
                </c:pt>
                <c:pt idx="96">
                  <c:v>43530.0</c:v>
                </c:pt>
                <c:pt idx="97">
                  <c:v>43531.0</c:v>
                </c:pt>
                <c:pt idx="98">
                  <c:v>43532.0</c:v>
                </c:pt>
                <c:pt idx="99">
                  <c:v>43533.0</c:v>
                </c:pt>
                <c:pt idx="100">
                  <c:v>43534.0</c:v>
                </c:pt>
                <c:pt idx="101">
                  <c:v>43535.0</c:v>
                </c:pt>
                <c:pt idx="102">
                  <c:v>43536.0</c:v>
                </c:pt>
                <c:pt idx="103">
                  <c:v>43537.0</c:v>
                </c:pt>
                <c:pt idx="104">
                  <c:v>43538.0</c:v>
                </c:pt>
                <c:pt idx="105">
                  <c:v>43539.0</c:v>
                </c:pt>
                <c:pt idx="106">
                  <c:v>43540.0</c:v>
                </c:pt>
                <c:pt idx="107">
                  <c:v>43541.0</c:v>
                </c:pt>
                <c:pt idx="108">
                  <c:v>43542.0</c:v>
                </c:pt>
                <c:pt idx="109">
                  <c:v>43543.0</c:v>
                </c:pt>
                <c:pt idx="110">
                  <c:v>43544.0</c:v>
                </c:pt>
                <c:pt idx="111">
                  <c:v>43545.0</c:v>
                </c:pt>
                <c:pt idx="112">
                  <c:v>43546.0</c:v>
                </c:pt>
                <c:pt idx="113">
                  <c:v>43547.0</c:v>
                </c:pt>
                <c:pt idx="114">
                  <c:v>43548.0</c:v>
                </c:pt>
                <c:pt idx="115">
                  <c:v>43549.0</c:v>
                </c:pt>
                <c:pt idx="116">
                  <c:v>43550.0</c:v>
                </c:pt>
                <c:pt idx="117">
                  <c:v>43551.0</c:v>
                </c:pt>
                <c:pt idx="118">
                  <c:v>43552.0</c:v>
                </c:pt>
                <c:pt idx="119">
                  <c:v>43553.0</c:v>
                </c:pt>
                <c:pt idx="120">
                  <c:v>43554.0</c:v>
                </c:pt>
                <c:pt idx="121">
                  <c:v>43555.0</c:v>
                </c:pt>
                <c:pt idx="122">
                  <c:v>43556.0</c:v>
                </c:pt>
                <c:pt idx="123">
                  <c:v>43557.0</c:v>
                </c:pt>
                <c:pt idx="124">
                  <c:v>43558.0</c:v>
                </c:pt>
                <c:pt idx="125">
                  <c:v>43559.0</c:v>
                </c:pt>
                <c:pt idx="126">
                  <c:v>43560.0</c:v>
                </c:pt>
                <c:pt idx="127">
                  <c:v>43561.0</c:v>
                </c:pt>
                <c:pt idx="128">
                  <c:v>43562.0</c:v>
                </c:pt>
                <c:pt idx="129">
                  <c:v>43563.0</c:v>
                </c:pt>
                <c:pt idx="130">
                  <c:v>43564.0</c:v>
                </c:pt>
                <c:pt idx="131">
                  <c:v>43565.0</c:v>
                </c:pt>
                <c:pt idx="132">
                  <c:v>43566.0</c:v>
                </c:pt>
                <c:pt idx="133">
                  <c:v>43567.0</c:v>
                </c:pt>
                <c:pt idx="134">
                  <c:v>43568.0</c:v>
                </c:pt>
                <c:pt idx="135">
                  <c:v>43569.0</c:v>
                </c:pt>
                <c:pt idx="136">
                  <c:v>43570.0</c:v>
                </c:pt>
                <c:pt idx="137">
                  <c:v>43571.0</c:v>
                </c:pt>
                <c:pt idx="138">
                  <c:v>43572.0</c:v>
                </c:pt>
                <c:pt idx="139">
                  <c:v>43573.0</c:v>
                </c:pt>
                <c:pt idx="140">
                  <c:v>43574.0</c:v>
                </c:pt>
                <c:pt idx="141">
                  <c:v>43575.0</c:v>
                </c:pt>
                <c:pt idx="142">
                  <c:v>43576.0</c:v>
                </c:pt>
              </c:numCache>
            </c:numRef>
          </c:cat>
          <c:val>
            <c:numRef>
              <c:f>'Average Pace'!$V$2:$V$144</c:f>
              <c:numCache>
                <c:formatCode>_-* #,##0_-;\-* #,##0_-;_-* "-"??_-;_-@_-</c:formatCode>
                <c:ptCount val="143"/>
                <c:pt idx="0">
                  <c:v>#N/A</c:v>
                </c:pt>
                <c:pt idx="1">
                  <c:v>2.5</c:v>
                </c:pt>
                <c:pt idx="2">
                  <c:v>3.666666666666666</c:v>
                </c:pt>
                <c:pt idx="3">
                  <c:v>3.0</c:v>
                </c:pt>
                <c:pt idx="4">
                  <c:v>2.6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1.363636363636363</c:v>
                </c:pt>
                <c:pt idx="11">
                  <c:v>#N/A</c:v>
                </c:pt>
                <c:pt idx="12">
                  <c:v>1.230769230769231</c:v>
                </c:pt>
                <c:pt idx="13">
                  <c:v>#N/A</c:v>
                </c:pt>
                <c:pt idx="14">
                  <c:v>1.133333333333333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0.818181818181818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0.703703703703704</c:v>
                </c:pt>
                <c:pt idx="27">
                  <c:v>0.821428571428571</c:v>
                </c:pt>
                <c:pt idx="28">
                  <c:v>1.103448275862069</c:v>
                </c:pt>
                <c:pt idx="29">
                  <c:v>1.133333333333333</c:v>
                </c:pt>
                <c:pt idx="30">
                  <c:v>1.129032258064516</c:v>
                </c:pt>
                <c:pt idx="31">
                  <c:v>1.1875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'Average Pace'!$W$1</c:f>
              <c:strCache>
                <c:ptCount val="1"/>
                <c:pt idx="0">
                  <c:v> Distance </c:v>
                </c:pt>
              </c:strCache>
            </c:strRef>
          </c:tx>
          <c:marker>
            <c:symbol val="none"/>
          </c:marker>
          <c:cat>
            <c:numRef>
              <c:f>'Average Pace'!$S$2:$S$144</c:f>
              <c:numCache>
                <c:formatCode>[$-409]d\-mmm\-yy;@</c:formatCode>
                <c:ptCount val="143"/>
                <c:pt idx="0">
                  <c:v>43434.0</c:v>
                </c:pt>
                <c:pt idx="1">
                  <c:v>43435.0</c:v>
                </c:pt>
                <c:pt idx="2">
                  <c:v>43436.0</c:v>
                </c:pt>
                <c:pt idx="3">
                  <c:v>43437.0</c:v>
                </c:pt>
                <c:pt idx="4">
                  <c:v>43438.0</c:v>
                </c:pt>
                <c:pt idx="5">
                  <c:v>43439.0</c:v>
                </c:pt>
                <c:pt idx="6">
                  <c:v>43440.0</c:v>
                </c:pt>
                <c:pt idx="7">
                  <c:v>43441.0</c:v>
                </c:pt>
                <c:pt idx="8">
                  <c:v>43442.0</c:v>
                </c:pt>
                <c:pt idx="9">
                  <c:v>43443.0</c:v>
                </c:pt>
                <c:pt idx="10">
                  <c:v>43444.0</c:v>
                </c:pt>
                <c:pt idx="11">
                  <c:v>43445.0</c:v>
                </c:pt>
                <c:pt idx="12">
                  <c:v>43446.0</c:v>
                </c:pt>
                <c:pt idx="13">
                  <c:v>43447.0</c:v>
                </c:pt>
                <c:pt idx="14">
                  <c:v>43448.0</c:v>
                </c:pt>
                <c:pt idx="15">
                  <c:v>43449.0</c:v>
                </c:pt>
                <c:pt idx="16">
                  <c:v>43450.0</c:v>
                </c:pt>
                <c:pt idx="17">
                  <c:v>43451.0</c:v>
                </c:pt>
                <c:pt idx="18">
                  <c:v>43452.0</c:v>
                </c:pt>
                <c:pt idx="19">
                  <c:v>43453.0</c:v>
                </c:pt>
                <c:pt idx="20">
                  <c:v>43454.0</c:v>
                </c:pt>
                <c:pt idx="21">
                  <c:v>43455.0</c:v>
                </c:pt>
                <c:pt idx="22">
                  <c:v>43456.0</c:v>
                </c:pt>
                <c:pt idx="23">
                  <c:v>43457.0</c:v>
                </c:pt>
                <c:pt idx="24">
                  <c:v>43458.0</c:v>
                </c:pt>
                <c:pt idx="25">
                  <c:v>43459.0</c:v>
                </c:pt>
                <c:pt idx="26">
                  <c:v>43460.0</c:v>
                </c:pt>
                <c:pt idx="27">
                  <c:v>43461.0</c:v>
                </c:pt>
                <c:pt idx="28">
                  <c:v>43462.0</c:v>
                </c:pt>
                <c:pt idx="29">
                  <c:v>43463.0</c:v>
                </c:pt>
                <c:pt idx="30">
                  <c:v>43464.0</c:v>
                </c:pt>
                <c:pt idx="31">
                  <c:v>43465.0</c:v>
                </c:pt>
                <c:pt idx="32">
                  <c:v>43466.0</c:v>
                </c:pt>
                <c:pt idx="33">
                  <c:v>43467.0</c:v>
                </c:pt>
                <c:pt idx="34">
                  <c:v>43468.0</c:v>
                </c:pt>
                <c:pt idx="35">
                  <c:v>43469.0</c:v>
                </c:pt>
                <c:pt idx="36">
                  <c:v>43470.0</c:v>
                </c:pt>
                <c:pt idx="37">
                  <c:v>43471.0</c:v>
                </c:pt>
                <c:pt idx="38">
                  <c:v>43472.0</c:v>
                </c:pt>
                <c:pt idx="39">
                  <c:v>43473.0</c:v>
                </c:pt>
                <c:pt idx="40">
                  <c:v>43474.0</c:v>
                </c:pt>
                <c:pt idx="41">
                  <c:v>43475.0</c:v>
                </c:pt>
                <c:pt idx="42">
                  <c:v>43476.0</c:v>
                </c:pt>
                <c:pt idx="43">
                  <c:v>43477.0</c:v>
                </c:pt>
                <c:pt idx="44">
                  <c:v>43478.0</c:v>
                </c:pt>
                <c:pt idx="45">
                  <c:v>43479.0</c:v>
                </c:pt>
                <c:pt idx="46">
                  <c:v>43480.0</c:v>
                </c:pt>
                <c:pt idx="47">
                  <c:v>43481.0</c:v>
                </c:pt>
                <c:pt idx="48">
                  <c:v>43482.0</c:v>
                </c:pt>
                <c:pt idx="49">
                  <c:v>43483.0</c:v>
                </c:pt>
                <c:pt idx="50">
                  <c:v>43484.0</c:v>
                </c:pt>
                <c:pt idx="51">
                  <c:v>43485.0</c:v>
                </c:pt>
                <c:pt idx="52">
                  <c:v>43486.0</c:v>
                </c:pt>
                <c:pt idx="53">
                  <c:v>43487.0</c:v>
                </c:pt>
                <c:pt idx="54">
                  <c:v>43488.0</c:v>
                </c:pt>
                <c:pt idx="55">
                  <c:v>43489.0</c:v>
                </c:pt>
                <c:pt idx="56">
                  <c:v>43490.0</c:v>
                </c:pt>
                <c:pt idx="57">
                  <c:v>43491.0</c:v>
                </c:pt>
                <c:pt idx="58">
                  <c:v>43492.0</c:v>
                </c:pt>
                <c:pt idx="59">
                  <c:v>43493.0</c:v>
                </c:pt>
                <c:pt idx="60">
                  <c:v>43494.0</c:v>
                </c:pt>
                <c:pt idx="61">
                  <c:v>43495.0</c:v>
                </c:pt>
                <c:pt idx="62">
                  <c:v>43496.0</c:v>
                </c:pt>
                <c:pt idx="63">
                  <c:v>43497.0</c:v>
                </c:pt>
                <c:pt idx="64">
                  <c:v>43498.0</c:v>
                </c:pt>
                <c:pt idx="65">
                  <c:v>43499.0</c:v>
                </c:pt>
                <c:pt idx="66">
                  <c:v>43500.0</c:v>
                </c:pt>
                <c:pt idx="67">
                  <c:v>43501.0</c:v>
                </c:pt>
                <c:pt idx="68">
                  <c:v>43502.0</c:v>
                </c:pt>
                <c:pt idx="69">
                  <c:v>43503.0</c:v>
                </c:pt>
                <c:pt idx="70">
                  <c:v>43504.0</c:v>
                </c:pt>
                <c:pt idx="71">
                  <c:v>43505.0</c:v>
                </c:pt>
                <c:pt idx="72">
                  <c:v>43506.0</c:v>
                </c:pt>
                <c:pt idx="73">
                  <c:v>43507.0</c:v>
                </c:pt>
                <c:pt idx="74">
                  <c:v>43508.0</c:v>
                </c:pt>
                <c:pt idx="75">
                  <c:v>43509.0</c:v>
                </c:pt>
                <c:pt idx="76">
                  <c:v>43510.0</c:v>
                </c:pt>
                <c:pt idx="77">
                  <c:v>43511.0</c:v>
                </c:pt>
                <c:pt idx="78">
                  <c:v>43512.0</c:v>
                </c:pt>
                <c:pt idx="79">
                  <c:v>43513.0</c:v>
                </c:pt>
                <c:pt idx="80">
                  <c:v>43514.0</c:v>
                </c:pt>
                <c:pt idx="81">
                  <c:v>43515.0</c:v>
                </c:pt>
                <c:pt idx="82">
                  <c:v>43516.0</c:v>
                </c:pt>
                <c:pt idx="83">
                  <c:v>43517.0</c:v>
                </c:pt>
                <c:pt idx="84">
                  <c:v>43518.0</c:v>
                </c:pt>
                <c:pt idx="85">
                  <c:v>43519.0</c:v>
                </c:pt>
                <c:pt idx="86">
                  <c:v>43520.0</c:v>
                </c:pt>
                <c:pt idx="87">
                  <c:v>43521.0</c:v>
                </c:pt>
                <c:pt idx="88">
                  <c:v>43522.0</c:v>
                </c:pt>
                <c:pt idx="89">
                  <c:v>43523.0</c:v>
                </c:pt>
                <c:pt idx="90">
                  <c:v>43524.0</c:v>
                </c:pt>
                <c:pt idx="91">
                  <c:v>43525.0</c:v>
                </c:pt>
                <c:pt idx="92">
                  <c:v>43526.0</c:v>
                </c:pt>
                <c:pt idx="93">
                  <c:v>43527.0</c:v>
                </c:pt>
                <c:pt idx="94">
                  <c:v>43528.0</c:v>
                </c:pt>
                <c:pt idx="95">
                  <c:v>43529.0</c:v>
                </c:pt>
                <c:pt idx="96">
                  <c:v>43530.0</c:v>
                </c:pt>
                <c:pt idx="97">
                  <c:v>43531.0</c:v>
                </c:pt>
                <c:pt idx="98">
                  <c:v>43532.0</c:v>
                </c:pt>
                <c:pt idx="99">
                  <c:v>43533.0</c:v>
                </c:pt>
                <c:pt idx="100">
                  <c:v>43534.0</c:v>
                </c:pt>
                <c:pt idx="101">
                  <c:v>43535.0</c:v>
                </c:pt>
                <c:pt idx="102">
                  <c:v>43536.0</c:v>
                </c:pt>
                <c:pt idx="103">
                  <c:v>43537.0</c:v>
                </c:pt>
                <c:pt idx="104">
                  <c:v>43538.0</c:v>
                </c:pt>
                <c:pt idx="105">
                  <c:v>43539.0</c:v>
                </c:pt>
                <c:pt idx="106">
                  <c:v>43540.0</c:v>
                </c:pt>
                <c:pt idx="107">
                  <c:v>43541.0</c:v>
                </c:pt>
                <c:pt idx="108">
                  <c:v>43542.0</c:v>
                </c:pt>
                <c:pt idx="109">
                  <c:v>43543.0</c:v>
                </c:pt>
                <c:pt idx="110">
                  <c:v>43544.0</c:v>
                </c:pt>
                <c:pt idx="111">
                  <c:v>43545.0</c:v>
                </c:pt>
                <c:pt idx="112">
                  <c:v>43546.0</c:v>
                </c:pt>
                <c:pt idx="113">
                  <c:v>43547.0</c:v>
                </c:pt>
                <c:pt idx="114">
                  <c:v>43548.0</c:v>
                </c:pt>
                <c:pt idx="115">
                  <c:v>43549.0</c:v>
                </c:pt>
                <c:pt idx="116">
                  <c:v>43550.0</c:v>
                </c:pt>
                <c:pt idx="117">
                  <c:v>43551.0</c:v>
                </c:pt>
                <c:pt idx="118">
                  <c:v>43552.0</c:v>
                </c:pt>
                <c:pt idx="119">
                  <c:v>43553.0</c:v>
                </c:pt>
                <c:pt idx="120">
                  <c:v>43554.0</c:v>
                </c:pt>
                <c:pt idx="121">
                  <c:v>43555.0</c:v>
                </c:pt>
                <c:pt idx="122">
                  <c:v>43556.0</c:v>
                </c:pt>
                <c:pt idx="123">
                  <c:v>43557.0</c:v>
                </c:pt>
                <c:pt idx="124">
                  <c:v>43558.0</c:v>
                </c:pt>
                <c:pt idx="125">
                  <c:v>43559.0</c:v>
                </c:pt>
                <c:pt idx="126">
                  <c:v>43560.0</c:v>
                </c:pt>
                <c:pt idx="127">
                  <c:v>43561.0</c:v>
                </c:pt>
                <c:pt idx="128">
                  <c:v>43562.0</c:v>
                </c:pt>
                <c:pt idx="129">
                  <c:v>43563.0</c:v>
                </c:pt>
                <c:pt idx="130">
                  <c:v>43564.0</c:v>
                </c:pt>
                <c:pt idx="131">
                  <c:v>43565.0</c:v>
                </c:pt>
                <c:pt idx="132">
                  <c:v>43566.0</c:v>
                </c:pt>
                <c:pt idx="133">
                  <c:v>43567.0</c:v>
                </c:pt>
                <c:pt idx="134">
                  <c:v>43568.0</c:v>
                </c:pt>
                <c:pt idx="135">
                  <c:v>43569.0</c:v>
                </c:pt>
                <c:pt idx="136">
                  <c:v>43570.0</c:v>
                </c:pt>
                <c:pt idx="137">
                  <c:v>43571.0</c:v>
                </c:pt>
                <c:pt idx="138">
                  <c:v>43572.0</c:v>
                </c:pt>
                <c:pt idx="139">
                  <c:v>43573.0</c:v>
                </c:pt>
                <c:pt idx="140">
                  <c:v>43574.0</c:v>
                </c:pt>
                <c:pt idx="141">
                  <c:v>43575.0</c:v>
                </c:pt>
                <c:pt idx="142">
                  <c:v>43576.0</c:v>
                </c:pt>
              </c:numCache>
            </c:numRef>
          </c:cat>
          <c:val>
            <c:numRef>
              <c:f>'Average Pace'!$W$2:$W$144</c:f>
              <c:numCache>
                <c:formatCode>_-* #,##0_-;\-* #,##0_-;_-* "-"??_-;_-@_-</c:formatCode>
                <c:ptCount val="143"/>
                <c:pt idx="0">
                  <c:v>#N/A</c:v>
                </c:pt>
                <c:pt idx="1">
                  <c:v>36.5</c:v>
                </c:pt>
                <c:pt idx="2">
                  <c:v>36.33333333333334</c:v>
                </c:pt>
                <c:pt idx="3">
                  <c:v>33.25</c:v>
                </c:pt>
                <c:pt idx="4">
                  <c:v>28.8</c:v>
                </c:pt>
                <c:pt idx="5">
                  <c:v>25.33333333333333</c:v>
                </c:pt>
                <c:pt idx="6">
                  <c:v>23.14285714285714</c:v>
                </c:pt>
                <c:pt idx="7">
                  <c:v>20.75</c:v>
                </c:pt>
                <c:pt idx="8">
                  <c:v>19.33333333333333</c:v>
                </c:pt>
                <c:pt idx="9">
                  <c:v>18.0</c:v>
                </c:pt>
                <c:pt idx="10">
                  <c:v>16.81818181818182</c:v>
                </c:pt>
                <c:pt idx="11">
                  <c:v>16.08333333333333</c:v>
                </c:pt>
                <c:pt idx="12">
                  <c:v>15.53846153846154</c:v>
                </c:pt>
                <c:pt idx="13">
                  <c:v>15.42857142857143</c:v>
                </c:pt>
                <c:pt idx="14">
                  <c:v>14.93333333333333</c:v>
                </c:pt>
                <c:pt idx="15">
                  <c:v>14.125</c:v>
                </c:pt>
                <c:pt idx="16">
                  <c:v>13.41176470588235</c:v>
                </c:pt>
                <c:pt idx="17">
                  <c:v>13.0</c:v>
                </c:pt>
                <c:pt idx="18">
                  <c:v>12.57894736842105</c:v>
                </c:pt>
                <c:pt idx="19">
                  <c:v>12.15</c:v>
                </c:pt>
                <c:pt idx="20">
                  <c:v>11.71428571428571</c:v>
                </c:pt>
                <c:pt idx="21">
                  <c:v>11.5</c:v>
                </c:pt>
                <c:pt idx="22">
                  <c:v>11.08695652173913</c:v>
                </c:pt>
                <c:pt idx="23">
                  <c:v>10.91666666666667</c:v>
                </c:pt>
                <c:pt idx="24">
                  <c:v>10.76</c:v>
                </c:pt>
                <c:pt idx="25">
                  <c:v>10.46153846153846</c:v>
                </c:pt>
                <c:pt idx="26">
                  <c:v>10.33333333333333</c:v>
                </c:pt>
                <c:pt idx="27">
                  <c:v>11.89285714285714</c:v>
                </c:pt>
                <c:pt idx="28">
                  <c:v>12.58620689655172</c:v>
                </c:pt>
                <c:pt idx="29">
                  <c:v>12.73333333333333</c:v>
                </c:pt>
                <c:pt idx="30">
                  <c:v>13.12903225806452</c:v>
                </c:pt>
                <c:pt idx="31">
                  <c:v>14.59375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'Average Pace'!$X$1</c:f>
              <c:strCache>
                <c:ptCount val="1"/>
                <c:pt idx="0">
                  <c:v> 25 mile </c:v>
                </c:pt>
              </c:strCache>
            </c:strRef>
          </c:tx>
          <c:marker>
            <c:symbol val="none"/>
          </c:marker>
          <c:cat>
            <c:numRef>
              <c:f>'Average Pace'!$S$2:$S$144</c:f>
              <c:numCache>
                <c:formatCode>[$-409]d\-mmm\-yy;@</c:formatCode>
                <c:ptCount val="143"/>
                <c:pt idx="0">
                  <c:v>43434.0</c:v>
                </c:pt>
                <c:pt idx="1">
                  <c:v>43435.0</c:v>
                </c:pt>
                <c:pt idx="2">
                  <c:v>43436.0</c:v>
                </c:pt>
                <c:pt idx="3">
                  <c:v>43437.0</c:v>
                </c:pt>
                <c:pt idx="4">
                  <c:v>43438.0</c:v>
                </c:pt>
                <c:pt idx="5">
                  <c:v>43439.0</c:v>
                </c:pt>
                <c:pt idx="6">
                  <c:v>43440.0</c:v>
                </c:pt>
                <c:pt idx="7">
                  <c:v>43441.0</c:v>
                </c:pt>
                <c:pt idx="8">
                  <c:v>43442.0</c:v>
                </c:pt>
                <c:pt idx="9">
                  <c:v>43443.0</c:v>
                </c:pt>
                <c:pt idx="10">
                  <c:v>43444.0</c:v>
                </c:pt>
                <c:pt idx="11">
                  <c:v>43445.0</c:v>
                </c:pt>
                <c:pt idx="12">
                  <c:v>43446.0</c:v>
                </c:pt>
                <c:pt idx="13">
                  <c:v>43447.0</c:v>
                </c:pt>
                <c:pt idx="14">
                  <c:v>43448.0</c:v>
                </c:pt>
                <c:pt idx="15">
                  <c:v>43449.0</c:v>
                </c:pt>
                <c:pt idx="16">
                  <c:v>43450.0</c:v>
                </c:pt>
                <c:pt idx="17">
                  <c:v>43451.0</c:v>
                </c:pt>
                <c:pt idx="18">
                  <c:v>43452.0</c:v>
                </c:pt>
                <c:pt idx="19">
                  <c:v>43453.0</c:v>
                </c:pt>
                <c:pt idx="20">
                  <c:v>43454.0</c:v>
                </c:pt>
                <c:pt idx="21">
                  <c:v>43455.0</c:v>
                </c:pt>
                <c:pt idx="22">
                  <c:v>43456.0</c:v>
                </c:pt>
                <c:pt idx="23">
                  <c:v>43457.0</c:v>
                </c:pt>
                <c:pt idx="24">
                  <c:v>43458.0</c:v>
                </c:pt>
                <c:pt idx="25">
                  <c:v>43459.0</c:v>
                </c:pt>
                <c:pt idx="26">
                  <c:v>43460.0</c:v>
                </c:pt>
                <c:pt idx="27">
                  <c:v>43461.0</c:v>
                </c:pt>
                <c:pt idx="28">
                  <c:v>43462.0</c:v>
                </c:pt>
                <c:pt idx="29">
                  <c:v>43463.0</c:v>
                </c:pt>
                <c:pt idx="30">
                  <c:v>43464.0</c:v>
                </c:pt>
                <c:pt idx="31">
                  <c:v>43465.0</c:v>
                </c:pt>
                <c:pt idx="32">
                  <c:v>43466.0</c:v>
                </c:pt>
                <c:pt idx="33">
                  <c:v>43467.0</c:v>
                </c:pt>
                <c:pt idx="34">
                  <c:v>43468.0</c:v>
                </c:pt>
                <c:pt idx="35">
                  <c:v>43469.0</c:v>
                </c:pt>
                <c:pt idx="36">
                  <c:v>43470.0</c:v>
                </c:pt>
                <c:pt idx="37">
                  <c:v>43471.0</c:v>
                </c:pt>
                <c:pt idx="38">
                  <c:v>43472.0</c:v>
                </c:pt>
                <c:pt idx="39">
                  <c:v>43473.0</c:v>
                </c:pt>
                <c:pt idx="40">
                  <c:v>43474.0</c:v>
                </c:pt>
                <c:pt idx="41">
                  <c:v>43475.0</c:v>
                </c:pt>
                <c:pt idx="42">
                  <c:v>43476.0</c:v>
                </c:pt>
                <c:pt idx="43">
                  <c:v>43477.0</c:v>
                </c:pt>
                <c:pt idx="44">
                  <c:v>43478.0</c:v>
                </c:pt>
                <c:pt idx="45">
                  <c:v>43479.0</c:v>
                </c:pt>
                <c:pt idx="46">
                  <c:v>43480.0</c:v>
                </c:pt>
                <c:pt idx="47">
                  <c:v>43481.0</c:v>
                </c:pt>
                <c:pt idx="48">
                  <c:v>43482.0</c:v>
                </c:pt>
                <c:pt idx="49">
                  <c:v>43483.0</c:v>
                </c:pt>
                <c:pt idx="50">
                  <c:v>43484.0</c:v>
                </c:pt>
                <c:pt idx="51">
                  <c:v>43485.0</c:v>
                </c:pt>
                <c:pt idx="52">
                  <c:v>43486.0</c:v>
                </c:pt>
                <c:pt idx="53">
                  <c:v>43487.0</c:v>
                </c:pt>
                <c:pt idx="54">
                  <c:v>43488.0</c:v>
                </c:pt>
                <c:pt idx="55">
                  <c:v>43489.0</c:v>
                </c:pt>
                <c:pt idx="56">
                  <c:v>43490.0</c:v>
                </c:pt>
                <c:pt idx="57">
                  <c:v>43491.0</c:v>
                </c:pt>
                <c:pt idx="58">
                  <c:v>43492.0</c:v>
                </c:pt>
                <c:pt idx="59">
                  <c:v>43493.0</c:v>
                </c:pt>
                <c:pt idx="60">
                  <c:v>43494.0</c:v>
                </c:pt>
                <c:pt idx="61">
                  <c:v>43495.0</c:v>
                </c:pt>
                <c:pt idx="62">
                  <c:v>43496.0</c:v>
                </c:pt>
                <c:pt idx="63">
                  <c:v>43497.0</c:v>
                </c:pt>
                <c:pt idx="64">
                  <c:v>43498.0</c:v>
                </c:pt>
                <c:pt idx="65">
                  <c:v>43499.0</c:v>
                </c:pt>
                <c:pt idx="66">
                  <c:v>43500.0</c:v>
                </c:pt>
                <c:pt idx="67">
                  <c:v>43501.0</c:v>
                </c:pt>
                <c:pt idx="68">
                  <c:v>43502.0</c:v>
                </c:pt>
                <c:pt idx="69">
                  <c:v>43503.0</c:v>
                </c:pt>
                <c:pt idx="70">
                  <c:v>43504.0</c:v>
                </c:pt>
                <c:pt idx="71">
                  <c:v>43505.0</c:v>
                </c:pt>
                <c:pt idx="72">
                  <c:v>43506.0</c:v>
                </c:pt>
                <c:pt idx="73">
                  <c:v>43507.0</c:v>
                </c:pt>
                <c:pt idx="74">
                  <c:v>43508.0</c:v>
                </c:pt>
                <c:pt idx="75">
                  <c:v>43509.0</c:v>
                </c:pt>
                <c:pt idx="76">
                  <c:v>43510.0</c:v>
                </c:pt>
                <c:pt idx="77">
                  <c:v>43511.0</c:v>
                </c:pt>
                <c:pt idx="78">
                  <c:v>43512.0</c:v>
                </c:pt>
                <c:pt idx="79">
                  <c:v>43513.0</c:v>
                </c:pt>
                <c:pt idx="80">
                  <c:v>43514.0</c:v>
                </c:pt>
                <c:pt idx="81">
                  <c:v>43515.0</c:v>
                </c:pt>
                <c:pt idx="82">
                  <c:v>43516.0</c:v>
                </c:pt>
                <c:pt idx="83">
                  <c:v>43517.0</c:v>
                </c:pt>
                <c:pt idx="84">
                  <c:v>43518.0</c:v>
                </c:pt>
                <c:pt idx="85">
                  <c:v>43519.0</c:v>
                </c:pt>
                <c:pt idx="86">
                  <c:v>43520.0</c:v>
                </c:pt>
                <c:pt idx="87">
                  <c:v>43521.0</c:v>
                </c:pt>
                <c:pt idx="88">
                  <c:v>43522.0</c:v>
                </c:pt>
                <c:pt idx="89">
                  <c:v>43523.0</c:v>
                </c:pt>
                <c:pt idx="90">
                  <c:v>43524.0</c:v>
                </c:pt>
                <c:pt idx="91">
                  <c:v>43525.0</c:v>
                </c:pt>
                <c:pt idx="92">
                  <c:v>43526.0</c:v>
                </c:pt>
                <c:pt idx="93">
                  <c:v>43527.0</c:v>
                </c:pt>
                <c:pt idx="94">
                  <c:v>43528.0</c:v>
                </c:pt>
                <c:pt idx="95">
                  <c:v>43529.0</c:v>
                </c:pt>
                <c:pt idx="96">
                  <c:v>43530.0</c:v>
                </c:pt>
                <c:pt idx="97">
                  <c:v>43531.0</c:v>
                </c:pt>
                <c:pt idx="98">
                  <c:v>43532.0</c:v>
                </c:pt>
                <c:pt idx="99">
                  <c:v>43533.0</c:v>
                </c:pt>
                <c:pt idx="100">
                  <c:v>43534.0</c:v>
                </c:pt>
                <c:pt idx="101">
                  <c:v>43535.0</c:v>
                </c:pt>
                <c:pt idx="102">
                  <c:v>43536.0</c:v>
                </c:pt>
                <c:pt idx="103">
                  <c:v>43537.0</c:v>
                </c:pt>
                <c:pt idx="104">
                  <c:v>43538.0</c:v>
                </c:pt>
                <c:pt idx="105">
                  <c:v>43539.0</c:v>
                </c:pt>
                <c:pt idx="106">
                  <c:v>43540.0</c:v>
                </c:pt>
                <c:pt idx="107">
                  <c:v>43541.0</c:v>
                </c:pt>
                <c:pt idx="108">
                  <c:v>43542.0</c:v>
                </c:pt>
                <c:pt idx="109">
                  <c:v>43543.0</c:v>
                </c:pt>
                <c:pt idx="110">
                  <c:v>43544.0</c:v>
                </c:pt>
                <c:pt idx="111">
                  <c:v>43545.0</c:v>
                </c:pt>
                <c:pt idx="112">
                  <c:v>43546.0</c:v>
                </c:pt>
                <c:pt idx="113">
                  <c:v>43547.0</c:v>
                </c:pt>
                <c:pt idx="114">
                  <c:v>43548.0</c:v>
                </c:pt>
                <c:pt idx="115">
                  <c:v>43549.0</c:v>
                </c:pt>
                <c:pt idx="116">
                  <c:v>43550.0</c:v>
                </c:pt>
                <c:pt idx="117">
                  <c:v>43551.0</c:v>
                </c:pt>
                <c:pt idx="118">
                  <c:v>43552.0</c:v>
                </c:pt>
                <c:pt idx="119">
                  <c:v>43553.0</c:v>
                </c:pt>
                <c:pt idx="120">
                  <c:v>43554.0</c:v>
                </c:pt>
                <c:pt idx="121">
                  <c:v>43555.0</c:v>
                </c:pt>
                <c:pt idx="122">
                  <c:v>43556.0</c:v>
                </c:pt>
                <c:pt idx="123">
                  <c:v>43557.0</c:v>
                </c:pt>
                <c:pt idx="124">
                  <c:v>43558.0</c:v>
                </c:pt>
                <c:pt idx="125">
                  <c:v>43559.0</c:v>
                </c:pt>
                <c:pt idx="126">
                  <c:v>43560.0</c:v>
                </c:pt>
                <c:pt idx="127">
                  <c:v>43561.0</c:v>
                </c:pt>
                <c:pt idx="128">
                  <c:v>43562.0</c:v>
                </c:pt>
                <c:pt idx="129">
                  <c:v>43563.0</c:v>
                </c:pt>
                <c:pt idx="130">
                  <c:v>43564.0</c:v>
                </c:pt>
                <c:pt idx="131">
                  <c:v>43565.0</c:v>
                </c:pt>
                <c:pt idx="132">
                  <c:v>43566.0</c:v>
                </c:pt>
                <c:pt idx="133">
                  <c:v>43567.0</c:v>
                </c:pt>
                <c:pt idx="134">
                  <c:v>43568.0</c:v>
                </c:pt>
                <c:pt idx="135">
                  <c:v>43569.0</c:v>
                </c:pt>
                <c:pt idx="136">
                  <c:v>43570.0</c:v>
                </c:pt>
                <c:pt idx="137">
                  <c:v>43571.0</c:v>
                </c:pt>
                <c:pt idx="138">
                  <c:v>43572.0</c:v>
                </c:pt>
                <c:pt idx="139">
                  <c:v>43573.0</c:v>
                </c:pt>
                <c:pt idx="140">
                  <c:v>43574.0</c:v>
                </c:pt>
                <c:pt idx="141">
                  <c:v>43575.0</c:v>
                </c:pt>
                <c:pt idx="142">
                  <c:v>43576.0</c:v>
                </c:pt>
              </c:numCache>
            </c:numRef>
          </c:cat>
          <c:val>
            <c:numRef>
              <c:f>'Average Pace'!$X$2:$X$144</c:f>
              <c:numCache>
                <c:formatCode>_-* #,##0_-;\-* #,##0_-;_-* "-"??_-;_-@_-</c:formatCode>
                <c:ptCount val="143"/>
                <c:pt idx="0">
                  <c:v>#N/A</c:v>
                </c:pt>
                <c:pt idx="1">
                  <c:v>5.5</c:v>
                </c:pt>
                <c:pt idx="2">
                  <c:v>4.0</c:v>
                </c:pt>
                <c:pt idx="3">
                  <c:v>3.25</c:v>
                </c:pt>
                <c:pt idx="4">
                  <c:v>#N/A</c:v>
                </c:pt>
                <c:pt idx="5">
                  <c:v>2.333333333333333</c:v>
                </c:pt>
                <c:pt idx="6">
                  <c:v>#N/A</c:v>
                </c:pt>
                <c:pt idx="7">
                  <c:v>#N/A</c:v>
                </c:pt>
                <c:pt idx="8">
                  <c:v>1.666666666666667</c:v>
                </c:pt>
                <c:pt idx="9">
                  <c:v>1.6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1.3125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1.1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0.92</c:v>
                </c:pt>
                <c:pt idx="25">
                  <c:v>0.961538461538462</c:v>
                </c:pt>
                <c:pt idx="26">
                  <c:v>#N/A</c:v>
                </c:pt>
                <c:pt idx="27">
                  <c:v>1.035714285714286</c:v>
                </c:pt>
                <c:pt idx="28">
                  <c:v>#N/A</c:v>
                </c:pt>
                <c:pt idx="29">
                  <c:v>#N/A</c:v>
                </c:pt>
                <c:pt idx="30">
                  <c:v>1.0</c:v>
                </c:pt>
                <c:pt idx="31">
                  <c:v>1.15625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'Average Pace'!$Y$1</c:f>
              <c:strCache>
                <c:ptCount val="1"/>
                <c:pt idx="0">
                  <c:v> All Routes </c:v>
                </c:pt>
              </c:strCache>
            </c:strRef>
          </c:tx>
          <c:marker>
            <c:symbol val="none"/>
          </c:marker>
          <c:cat>
            <c:numRef>
              <c:f>'Average Pace'!$S$2:$S$144</c:f>
              <c:numCache>
                <c:formatCode>[$-409]d\-mmm\-yy;@</c:formatCode>
                <c:ptCount val="143"/>
                <c:pt idx="0">
                  <c:v>43434.0</c:v>
                </c:pt>
                <c:pt idx="1">
                  <c:v>43435.0</c:v>
                </c:pt>
                <c:pt idx="2">
                  <c:v>43436.0</c:v>
                </c:pt>
                <c:pt idx="3">
                  <c:v>43437.0</c:v>
                </c:pt>
                <c:pt idx="4">
                  <c:v>43438.0</c:v>
                </c:pt>
                <c:pt idx="5">
                  <c:v>43439.0</c:v>
                </c:pt>
                <c:pt idx="6">
                  <c:v>43440.0</c:v>
                </c:pt>
                <c:pt idx="7">
                  <c:v>43441.0</c:v>
                </c:pt>
                <c:pt idx="8">
                  <c:v>43442.0</c:v>
                </c:pt>
                <c:pt idx="9">
                  <c:v>43443.0</c:v>
                </c:pt>
                <c:pt idx="10">
                  <c:v>43444.0</c:v>
                </c:pt>
                <c:pt idx="11">
                  <c:v>43445.0</c:v>
                </c:pt>
                <c:pt idx="12">
                  <c:v>43446.0</c:v>
                </c:pt>
                <c:pt idx="13">
                  <c:v>43447.0</c:v>
                </c:pt>
                <c:pt idx="14">
                  <c:v>43448.0</c:v>
                </c:pt>
                <c:pt idx="15">
                  <c:v>43449.0</c:v>
                </c:pt>
                <c:pt idx="16">
                  <c:v>43450.0</c:v>
                </c:pt>
                <c:pt idx="17">
                  <c:v>43451.0</c:v>
                </c:pt>
                <c:pt idx="18">
                  <c:v>43452.0</c:v>
                </c:pt>
                <c:pt idx="19">
                  <c:v>43453.0</c:v>
                </c:pt>
                <c:pt idx="20">
                  <c:v>43454.0</c:v>
                </c:pt>
                <c:pt idx="21">
                  <c:v>43455.0</c:v>
                </c:pt>
                <c:pt idx="22">
                  <c:v>43456.0</c:v>
                </c:pt>
                <c:pt idx="23">
                  <c:v>43457.0</c:v>
                </c:pt>
                <c:pt idx="24">
                  <c:v>43458.0</c:v>
                </c:pt>
                <c:pt idx="25">
                  <c:v>43459.0</c:v>
                </c:pt>
                <c:pt idx="26">
                  <c:v>43460.0</c:v>
                </c:pt>
                <c:pt idx="27">
                  <c:v>43461.0</c:v>
                </c:pt>
                <c:pt idx="28">
                  <c:v>43462.0</c:v>
                </c:pt>
                <c:pt idx="29">
                  <c:v>43463.0</c:v>
                </c:pt>
                <c:pt idx="30">
                  <c:v>43464.0</c:v>
                </c:pt>
                <c:pt idx="31">
                  <c:v>43465.0</c:v>
                </c:pt>
                <c:pt idx="32">
                  <c:v>43466.0</c:v>
                </c:pt>
                <c:pt idx="33">
                  <c:v>43467.0</c:v>
                </c:pt>
                <c:pt idx="34">
                  <c:v>43468.0</c:v>
                </c:pt>
                <c:pt idx="35">
                  <c:v>43469.0</c:v>
                </c:pt>
                <c:pt idx="36">
                  <c:v>43470.0</c:v>
                </c:pt>
                <c:pt idx="37">
                  <c:v>43471.0</c:v>
                </c:pt>
                <c:pt idx="38">
                  <c:v>43472.0</c:v>
                </c:pt>
                <c:pt idx="39">
                  <c:v>43473.0</c:v>
                </c:pt>
                <c:pt idx="40">
                  <c:v>43474.0</c:v>
                </c:pt>
                <c:pt idx="41">
                  <c:v>43475.0</c:v>
                </c:pt>
                <c:pt idx="42">
                  <c:v>43476.0</c:v>
                </c:pt>
                <c:pt idx="43">
                  <c:v>43477.0</c:v>
                </c:pt>
                <c:pt idx="44">
                  <c:v>43478.0</c:v>
                </c:pt>
                <c:pt idx="45">
                  <c:v>43479.0</c:v>
                </c:pt>
                <c:pt idx="46">
                  <c:v>43480.0</c:v>
                </c:pt>
                <c:pt idx="47">
                  <c:v>43481.0</c:v>
                </c:pt>
                <c:pt idx="48">
                  <c:v>43482.0</c:v>
                </c:pt>
                <c:pt idx="49">
                  <c:v>43483.0</c:v>
                </c:pt>
                <c:pt idx="50">
                  <c:v>43484.0</c:v>
                </c:pt>
                <c:pt idx="51">
                  <c:v>43485.0</c:v>
                </c:pt>
                <c:pt idx="52">
                  <c:v>43486.0</c:v>
                </c:pt>
                <c:pt idx="53">
                  <c:v>43487.0</c:v>
                </c:pt>
                <c:pt idx="54">
                  <c:v>43488.0</c:v>
                </c:pt>
                <c:pt idx="55">
                  <c:v>43489.0</c:v>
                </c:pt>
                <c:pt idx="56">
                  <c:v>43490.0</c:v>
                </c:pt>
                <c:pt idx="57">
                  <c:v>43491.0</c:v>
                </c:pt>
                <c:pt idx="58">
                  <c:v>43492.0</c:v>
                </c:pt>
                <c:pt idx="59">
                  <c:v>43493.0</c:v>
                </c:pt>
                <c:pt idx="60">
                  <c:v>43494.0</c:v>
                </c:pt>
                <c:pt idx="61">
                  <c:v>43495.0</c:v>
                </c:pt>
                <c:pt idx="62">
                  <c:v>43496.0</c:v>
                </c:pt>
                <c:pt idx="63">
                  <c:v>43497.0</c:v>
                </c:pt>
                <c:pt idx="64">
                  <c:v>43498.0</c:v>
                </c:pt>
                <c:pt idx="65">
                  <c:v>43499.0</c:v>
                </c:pt>
                <c:pt idx="66">
                  <c:v>43500.0</c:v>
                </c:pt>
                <c:pt idx="67">
                  <c:v>43501.0</c:v>
                </c:pt>
                <c:pt idx="68">
                  <c:v>43502.0</c:v>
                </c:pt>
                <c:pt idx="69">
                  <c:v>43503.0</c:v>
                </c:pt>
                <c:pt idx="70">
                  <c:v>43504.0</c:v>
                </c:pt>
                <c:pt idx="71">
                  <c:v>43505.0</c:v>
                </c:pt>
                <c:pt idx="72">
                  <c:v>43506.0</c:v>
                </c:pt>
                <c:pt idx="73">
                  <c:v>43507.0</c:v>
                </c:pt>
                <c:pt idx="74">
                  <c:v>43508.0</c:v>
                </c:pt>
                <c:pt idx="75">
                  <c:v>43509.0</c:v>
                </c:pt>
                <c:pt idx="76">
                  <c:v>43510.0</c:v>
                </c:pt>
                <c:pt idx="77">
                  <c:v>43511.0</c:v>
                </c:pt>
                <c:pt idx="78">
                  <c:v>43512.0</c:v>
                </c:pt>
                <c:pt idx="79">
                  <c:v>43513.0</c:v>
                </c:pt>
                <c:pt idx="80">
                  <c:v>43514.0</c:v>
                </c:pt>
                <c:pt idx="81">
                  <c:v>43515.0</c:v>
                </c:pt>
                <c:pt idx="82">
                  <c:v>43516.0</c:v>
                </c:pt>
                <c:pt idx="83">
                  <c:v>43517.0</c:v>
                </c:pt>
                <c:pt idx="84">
                  <c:v>43518.0</c:v>
                </c:pt>
                <c:pt idx="85">
                  <c:v>43519.0</c:v>
                </c:pt>
                <c:pt idx="86">
                  <c:v>43520.0</c:v>
                </c:pt>
                <c:pt idx="87">
                  <c:v>43521.0</c:v>
                </c:pt>
                <c:pt idx="88">
                  <c:v>43522.0</c:v>
                </c:pt>
                <c:pt idx="89">
                  <c:v>43523.0</c:v>
                </c:pt>
                <c:pt idx="90">
                  <c:v>43524.0</c:v>
                </c:pt>
                <c:pt idx="91">
                  <c:v>43525.0</c:v>
                </c:pt>
                <c:pt idx="92">
                  <c:v>43526.0</c:v>
                </c:pt>
                <c:pt idx="93">
                  <c:v>43527.0</c:v>
                </c:pt>
                <c:pt idx="94">
                  <c:v>43528.0</c:v>
                </c:pt>
                <c:pt idx="95">
                  <c:v>43529.0</c:v>
                </c:pt>
                <c:pt idx="96">
                  <c:v>43530.0</c:v>
                </c:pt>
                <c:pt idx="97">
                  <c:v>43531.0</c:v>
                </c:pt>
                <c:pt idx="98">
                  <c:v>43532.0</c:v>
                </c:pt>
                <c:pt idx="99">
                  <c:v>43533.0</c:v>
                </c:pt>
                <c:pt idx="100">
                  <c:v>43534.0</c:v>
                </c:pt>
                <c:pt idx="101">
                  <c:v>43535.0</c:v>
                </c:pt>
                <c:pt idx="102">
                  <c:v>43536.0</c:v>
                </c:pt>
                <c:pt idx="103">
                  <c:v>43537.0</c:v>
                </c:pt>
                <c:pt idx="104">
                  <c:v>43538.0</c:v>
                </c:pt>
                <c:pt idx="105">
                  <c:v>43539.0</c:v>
                </c:pt>
                <c:pt idx="106">
                  <c:v>43540.0</c:v>
                </c:pt>
                <c:pt idx="107">
                  <c:v>43541.0</c:v>
                </c:pt>
                <c:pt idx="108">
                  <c:v>43542.0</c:v>
                </c:pt>
                <c:pt idx="109">
                  <c:v>43543.0</c:v>
                </c:pt>
                <c:pt idx="110">
                  <c:v>43544.0</c:v>
                </c:pt>
                <c:pt idx="111">
                  <c:v>43545.0</c:v>
                </c:pt>
                <c:pt idx="112">
                  <c:v>43546.0</c:v>
                </c:pt>
                <c:pt idx="113">
                  <c:v>43547.0</c:v>
                </c:pt>
                <c:pt idx="114">
                  <c:v>43548.0</c:v>
                </c:pt>
                <c:pt idx="115">
                  <c:v>43549.0</c:v>
                </c:pt>
                <c:pt idx="116">
                  <c:v>43550.0</c:v>
                </c:pt>
                <c:pt idx="117">
                  <c:v>43551.0</c:v>
                </c:pt>
                <c:pt idx="118">
                  <c:v>43552.0</c:v>
                </c:pt>
                <c:pt idx="119">
                  <c:v>43553.0</c:v>
                </c:pt>
                <c:pt idx="120">
                  <c:v>43554.0</c:v>
                </c:pt>
                <c:pt idx="121">
                  <c:v>43555.0</c:v>
                </c:pt>
                <c:pt idx="122">
                  <c:v>43556.0</c:v>
                </c:pt>
                <c:pt idx="123">
                  <c:v>43557.0</c:v>
                </c:pt>
                <c:pt idx="124">
                  <c:v>43558.0</c:v>
                </c:pt>
                <c:pt idx="125">
                  <c:v>43559.0</c:v>
                </c:pt>
                <c:pt idx="126">
                  <c:v>43560.0</c:v>
                </c:pt>
                <c:pt idx="127">
                  <c:v>43561.0</c:v>
                </c:pt>
                <c:pt idx="128">
                  <c:v>43562.0</c:v>
                </c:pt>
                <c:pt idx="129">
                  <c:v>43563.0</c:v>
                </c:pt>
                <c:pt idx="130">
                  <c:v>43564.0</c:v>
                </c:pt>
                <c:pt idx="131">
                  <c:v>43565.0</c:v>
                </c:pt>
                <c:pt idx="132">
                  <c:v>43566.0</c:v>
                </c:pt>
                <c:pt idx="133">
                  <c:v>43567.0</c:v>
                </c:pt>
                <c:pt idx="134">
                  <c:v>43568.0</c:v>
                </c:pt>
                <c:pt idx="135">
                  <c:v>43569.0</c:v>
                </c:pt>
                <c:pt idx="136">
                  <c:v>43570.0</c:v>
                </c:pt>
                <c:pt idx="137">
                  <c:v>43571.0</c:v>
                </c:pt>
                <c:pt idx="138">
                  <c:v>43572.0</c:v>
                </c:pt>
                <c:pt idx="139">
                  <c:v>43573.0</c:v>
                </c:pt>
                <c:pt idx="140">
                  <c:v>43574.0</c:v>
                </c:pt>
                <c:pt idx="141">
                  <c:v>43575.0</c:v>
                </c:pt>
                <c:pt idx="142">
                  <c:v>43576.0</c:v>
                </c:pt>
              </c:numCache>
            </c:numRef>
          </c:cat>
          <c:val>
            <c:numRef>
              <c:f>'Average Pace'!$Y$2:$Y$144</c:f>
              <c:numCache>
                <c:formatCode>_-* #,##0_-;\-* #,##0_-;_-* "-"??_-;_-@_-</c:formatCode>
                <c:ptCount val="143"/>
                <c:pt idx="0">
                  <c:v>#N/A</c:v>
                </c:pt>
                <c:pt idx="1">
                  <c:v>42.0</c:v>
                </c:pt>
                <c:pt idx="2">
                  <c:v>40.33333333333334</c:v>
                </c:pt>
                <c:pt idx="3">
                  <c:v>36.5</c:v>
                </c:pt>
                <c:pt idx="4">
                  <c:v>31.4</c:v>
                </c:pt>
                <c:pt idx="5">
                  <c:v>27.66666666666667</c:v>
                </c:pt>
                <c:pt idx="6">
                  <c:v>25.14285714285714</c:v>
                </c:pt>
                <c:pt idx="7">
                  <c:v>22.5</c:v>
                </c:pt>
                <c:pt idx="8">
                  <c:v>21.0</c:v>
                </c:pt>
                <c:pt idx="9">
                  <c:v>19.6</c:v>
                </c:pt>
                <c:pt idx="10">
                  <c:v>18.27272727272727</c:v>
                </c:pt>
                <c:pt idx="11">
                  <c:v>17.41666666666667</c:v>
                </c:pt>
                <c:pt idx="12">
                  <c:v>16.76923076923077</c:v>
                </c:pt>
                <c:pt idx="13">
                  <c:v>16.57142857142857</c:v>
                </c:pt>
                <c:pt idx="14">
                  <c:v>16.0</c:v>
                </c:pt>
                <c:pt idx="15">
                  <c:v>15.4375</c:v>
                </c:pt>
                <c:pt idx="16">
                  <c:v>14.64705882352941</c:v>
                </c:pt>
                <c:pt idx="17">
                  <c:v>14.16666666666667</c:v>
                </c:pt>
                <c:pt idx="18">
                  <c:v>13.68421052631579</c:v>
                </c:pt>
                <c:pt idx="19">
                  <c:v>13.25</c:v>
                </c:pt>
                <c:pt idx="20">
                  <c:v>12.76190476190476</c:v>
                </c:pt>
                <c:pt idx="21">
                  <c:v>12.5</c:v>
                </c:pt>
                <c:pt idx="22">
                  <c:v>12.04347826086956</c:v>
                </c:pt>
                <c:pt idx="23">
                  <c:v>11.83333333333333</c:v>
                </c:pt>
                <c:pt idx="24">
                  <c:v>11.68</c:v>
                </c:pt>
                <c:pt idx="25">
                  <c:v>11.42307692307692</c:v>
                </c:pt>
                <c:pt idx="26">
                  <c:v>11.25925925925926</c:v>
                </c:pt>
                <c:pt idx="27">
                  <c:v>12.92857142857143</c:v>
                </c:pt>
                <c:pt idx="28">
                  <c:v>13.58620689655172</c:v>
                </c:pt>
                <c:pt idx="29">
                  <c:v>13.7</c:v>
                </c:pt>
                <c:pt idx="30">
                  <c:v>14.12903225806452</c:v>
                </c:pt>
                <c:pt idx="31">
                  <c:v>15.75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161288"/>
        <c:axId val="2145993288"/>
      </c:lineChart>
      <c:dateAx>
        <c:axId val="2141161288"/>
        <c:scaling>
          <c:orientation val="minMax"/>
        </c:scaling>
        <c:delete val="0"/>
        <c:axPos val="b"/>
        <c:numFmt formatCode="[$-409]d\-mmm\-yy;@" sourceLinked="1"/>
        <c:majorTickMark val="out"/>
        <c:minorTickMark val="none"/>
        <c:tickLblPos val="nextTo"/>
        <c:crossAx val="2145993288"/>
        <c:crosses val="autoZero"/>
        <c:auto val="1"/>
        <c:lblOffset val="100"/>
        <c:baseTimeUnit val="days"/>
      </c:dateAx>
      <c:valAx>
        <c:axId val="2145993288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2141161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Registration Daily Average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0954584349522681"/>
          <c:y val="0.145686900958466"/>
          <c:w val="0.889537175109748"/>
          <c:h val="0.672818042313401"/>
        </c:manualLayout>
      </c:layout>
      <c:lineChart>
        <c:grouping val="standard"/>
        <c:varyColors val="0"/>
        <c:ser>
          <c:idx val="3"/>
          <c:order val="0"/>
          <c:tx>
            <c:strRef>
              <c:f>'Average Pace'!$W$1</c:f>
              <c:strCache>
                <c:ptCount val="1"/>
                <c:pt idx="0">
                  <c:v> Distance </c:v>
                </c:pt>
              </c:strCache>
            </c:strRef>
          </c:tx>
          <c:marker>
            <c:symbol val="none"/>
          </c:marker>
          <c:cat>
            <c:numRef>
              <c:f>'Average Pace'!$S$2:$S$144</c:f>
              <c:numCache>
                <c:formatCode>[$-409]d\-mmm\-yy;@</c:formatCode>
                <c:ptCount val="143"/>
                <c:pt idx="0">
                  <c:v>43434.0</c:v>
                </c:pt>
                <c:pt idx="1">
                  <c:v>43435.0</c:v>
                </c:pt>
                <c:pt idx="2">
                  <c:v>43436.0</c:v>
                </c:pt>
                <c:pt idx="3">
                  <c:v>43437.0</c:v>
                </c:pt>
                <c:pt idx="4">
                  <c:v>43438.0</c:v>
                </c:pt>
                <c:pt idx="5">
                  <c:v>43439.0</c:v>
                </c:pt>
                <c:pt idx="6">
                  <c:v>43440.0</c:v>
                </c:pt>
                <c:pt idx="7">
                  <c:v>43441.0</c:v>
                </c:pt>
                <c:pt idx="8">
                  <c:v>43442.0</c:v>
                </c:pt>
                <c:pt idx="9">
                  <c:v>43443.0</c:v>
                </c:pt>
                <c:pt idx="10">
                  <c:v>43444.0</c:v>
                </c:pt>
                <c:pt idx="11">
                  <c:v>43445.0</c:v>
                </c:pt>
                <c:pt idx="12">
                  <c:v>43446.0</c:v>
                </c:pt>
                <c:pt idx="13">
                  <c:v>43447.0</c:v>
                </c:pt>
                <c:pt idx="14">
                  <c:v>43448.0</c:v>
                </c:pt>
                <c:pt idx="15">
                  <c:v>43449.0</c:v>
                </c:pt>
                <c:pt idx="16">
                  <c:v>43450.0</c:v>
                </c:pt>
                <c:pt idx="17">
                  <c:v>43451.0</c:v>
                </c:pt>
                <c:pt idx="18">
                  <c:v>43452.0</c:v>
                </c:pt>
                <c:pt idx="19">
                  <c:v>43453.0</c:v>
                </c:pt>
                <c:pt idx="20">
                  <c:v>43454.0</c:v>
                </c:pt>
                <c:pt idx="21">
                  <c:v>43455.0</c:v>
                </c:pt>
                <c:pt idx="22">
                  <c:v>43456.0</c:v>
                </c:pt>
                <c:pt idx="23">
                  <c:v>43457.0</c:v>
                </c:pt>
                <c:pt idx="24">
                  <c:v>43458.0</c:v>
                </c:pt>
                <c:pt idx="25">
                  <c:v>43459.0</c:v>
                </c:pt>
                <c:pt idx="26">
                  <c:v>43460.0</c:v>
                </c:pt>
                <c:pt idx="27">
                  <c:v>43461.0</c:v>
                </c:pt>
                <c:pt idx="28">
                  <c:v>43462.0</c:v>
                </c:pt>
                <c:pt idx="29">
                  <c:v>43463.0</c:v>
                </c:pt>
                <c:pt idx="30">
                  <c:v>43464.0</c:v>
                </c:pt>
                <c:pt idx="31">
                  <c:v>43465.0</c:v>
                </c:pt>
                <c:pt idx="32">
                  <c:v>43466.0</c:v>
                </c:pt>
                <c:pt idx="33">
                  <c:v>43467.0</c:v>
                </c:pt>
                <c:pt idx="34">
                  <c:v>43468.0</c:v>
                </c:pt>
                <c:pt idx="35">
                  <c:v>43469.0</c:v>
                </c:pt>
                <c:pt idx="36">
                  <c:v>43470.0</c:v>
                </c:pt>
                <c:pt idx="37">
                  <c:v>43471.0</c:v>
                </c:pt>
                <c:pt idx="38">
                  <c:v>43472.0</c:v>
                </c:pt>
                <c:pt idx="39">
                  <c:v>43473.0</c:v>
                </c:pt>
                <c:pt idx="40">
                  <c:v>43474.0</c:v>
                </c:pt>
                <c:pt idx="41">
                  <c:v>43475.0</c:v>
                </c:pt>
                <c:pt idx="42">
                  <c:v>43476.0</c:v>
                </c:pt>
                <c:pt idx="43">
                  <c:v>43477.0</c:v>
                </c:pt>
                <c:pt idx="44">
                  <c:v>43478.0</c:v>
                </c:pt>
                <c:pt idx="45">
                  <c:v>43479.0</c:v>
                </c:pt>
                <c:pt idx="46">
                  <c:v>43480.0</c:v>
                </c:pt>
                <c:pt idx="47">
                  <c:v>43481.0</c:v>
                </c:pt>
                <c:pt idx="48">
                  <c:v>43482.0</c:v>
                </c:pt>
                <c:pt idx="49">
                  <c:v>43483.0</c:v>
                </c:pt>
                <c:pt idx="50">
                  <c:v>43484.0</c:v>
                </c:pt>
                <c:pt idx="51">
                  <c:v>43485.0</c:v>
                </c:pt>
                <c:pt idx="52">
                  <c:v>43486.0</c:v>
                </c:pt>
                <c:pt idx="53">
                  <c:v>43487.0</c:v>
                </c:pt>
                <c:pt idx="54">
                  <c:v>43488.0</c:v>
                </c:pt>
                <c:pt idx="55">
                  <c:v>43489.0</c:v>
                </c:pt>
                <c:pt idx="56">
                  <c:v>43490.0</c:v>
                </c:pt>
                <c:pt idx="57">
                  <c:v>43491.0</c:v>
                </c:pt>
                <c:pt idx="58">
                  <c:v>43492.0</c:v>
                </c:pt>
                <c:pt idx="59">
                  <c:v>43493.0</c:v>
                </c:pt>
                <c:pt idx="60">
                  <c:v>43494.0</c:v>
                </c:pt>
                <c:pt idx="61">
                  <c:v>43495.0</c:v>
                </c:pt>
                <c:pt idx="62">
                  <c:v>43496.0</c:v>
                </c:pt>
                <c:pt idx="63">
                  <c:v>43497.0</c:v>
                </c:pt>
                <c:pt idx="64">
                  <c:v>43498.0</c:v>
                </c:pt>
                <c:pt idx="65">
                  <c:v>43499.0</c:v>
                </c:pt>
                <c:pt idx="66">
                  <c:v>43500.0</c:v>
                </c:pt>
                <c:pt idx="67">
                  <c:v>43501.0</c:v>
                </c:pt>
                <c:pt idx="68">
                  <c:v>43502.0</c:v>
                </c:pt>
                <c:pt idx="69">
                  <c:v>43503.0</c:v>
                </c:pt>
                <c:pt idx="70">
                  <c:v>43504.0</c:v>
                </c:pt>
                <c:pt idx="71">
                  <c:v>43505.0</c:v>
                </c:pt>
                <c:pt idx="72">
                  <c:v>43506.0</c:v>
                </c:pt>
                <c:pt idx="73">
                  <c:v>43507.0</c:v>
                </c:pt>
                <c:pt idx="74">
                  <c:v>43508.0</c:v>
                </c:pt>
                <c:pt idx="75">
                  <c:v>43509.0</c:v>
                </c:pt>
                <c:pt idx="76">
                  <c:v>43510.0</c:v>
                </c:pt>
                <c:pt idx="77">
                  <c:v>43511.0</c:v>
                </c:pt>
                <c:pt idx="78">
                  <c:v>43512.0</c:v>
                </c:pt>
                <c:pt idx="79">
                  <c:v>43513.0</c:v>
                </c:pt>
                <c:pt idx="80">
                  <c:v>43514.0</c:v>
                </c:pt>
                <c:pt idx="81">
                  <c:v>43515.0</c:v>
                </c:pt>
                <c:pt idx="82">
                  <c:v>43516.0</c:v>
                </c:pt>
                <c:pt idx="83">
                  <c:v>43517.0</c:v>
                </c:pt>
                <c:pt idx="84">
                  <c:v>43518.0</c:v>
                </c:pt>
                <c:pt idx="85">
                  <c:v>43519.0</c:v>
                </c:pt>
                <c:pt idx="86">
                  <c:v>43520.0</c:v>
                </c:pt>
                <c:pt idx="87">
                  <c:v>43521.0</c:v>
                </c:pt>
                <c:pt idx="88">
                  <c:v>43522.0</c:v>
                </c:pt>
                <c:pt idx="89">
                  <c:v>43523.0</c:v>
                </c:pt>
                <c:pt idx="90">
                  <c:v>43524.0</c:v>
                </c:pt>
                <c:pt idx="91">
                  <c:v>43525.0</c:v>
                </c:pt>
                <c:pt idx="92">
                  <c:v>43526.0</c:v>
                </c:pt>
                <c:pt idx="93">
                  <c:v>43527.0</c:v>
                </c:pt>
                <c:pt idx="94">
                  <c:v>43528.0</c:v>
                </c:pt>
                <c:pt idx="95">
                  <c:v>43529.0</c:v>
                </c:pt>
                <c:pt idx="96">
                  <c:v>43530.0</c:v>
                </c:pt>
                <c:pt idx="97">
                  <c:v>43531.0</c:v>
                </c:pt>
                <c:pt idx="98">
                  <c:v>43532.0</c:v>
                </c:pt>
                <c:pt idx="99">
                  <c:v>43533.0</c:v>
                </c:pt>
                <c:pt idx="100">
                  <c:v>43534.0</c:v>
                </c:pt>
                <c:pt idx="101">
                  <c:v>43535.0</c:v>
                </c:pt>
                <c:pt idx="102">
                  <c:v>43536.0</c:v>
                </c:pt>
                <c:pt idx="103">
                  <c:v>43537.0</c:v>
                </c:pt>
                <c:pt idx="104">
                  <c:v>43538.0</c:v>
                </c:pt>
                <c:pt idx="105">
                  <c:v>43539.0</c:v>
                </c:pt>
                <c:pt idx="106">
                  <c:v>43540.0</c:v>
                </c:pt>
                <c:pt idx="107">
                  <c:v>43541.0</c:v>
                </c:pt>
                <c:pt idx="108">
                  <c:v>43542.0</c:v>
                </c:pt>
                <c:pt idx="109">
                  <c:v>43543.0</c:v>
                </c:pt>
                <c:pt idx="110">
                  <c:v>43544.0</c:v>
                </c:pt>
                <c:pt idx="111">
                  <c:v>43545.0</c:v>
                </c:pt>
                <c:pt idx="112">
                  <c:v>43546.0</c:v>
                </c:pt>
                <c:pt idx="113">
                  <c:v>43547.0</c:v>
                </c:pt>
                <c:pt idx="114">
                  <c:v>43548.0</c:v>
                </c:pt>
                <c:pt idx="115">
                  <c:v>43549.0</c:v>
                </c:pt>
                <c:pt idx="116">
                  <c:v>43550.0</c:v>
                </c:pt>
                <c:pt idx="117">
                  <c:v>43551.0</c:v>
                </c:pt>
                <c:pt idx="118">
                  <c:v>43552.0</c:v>
                </c:pt>
                <c:pt idx="119">
                  <c:v>43553.0</c:v>
                </c:pt>
                <c:pt idx="120">
                  <c:v>43554.0</c:v>
                </c:pt>
                <c:pt idx="121">
                  <c:v>43555.0</c:v>
                </c:pt>
                <c:pt idx="122">
                  <c:v>43556.0</c:v>
                </c:pt>
                <c:pt idx="123">
                  <c:v>43557.0</c:v>
                </c:pt>
                <c:pt idx="124">
                  <c:v>43558.0</c:v>
                </c:pt>
                <c:pt idx="125">
                  <c:v>43559.0</c:v>
                </c:pt>
                <c:pt idx="126">
                  <c:v>43560.0</c:v>
                </c:pt>
                <c:pt idx="127">
                  <c:v>43561.0</c:v>
                </c:pt>
                <c:pt idx="128">
                  <c:v>43562.0</c:v>
                </c:pt>
                <c:pt idx="129">
                  <c:v>43563.0</c:v>
                </c:pt>
                <c:pt idx="130">
                  <c:v>43564.0</c:v>
                </c:pt>
                <c:pt idx="131">
                  <c:v>43565.0</c:v>
                </c:pt>
                <c:pt idx="132">
                  <c:v>43566.0</c:v>
                </c:pt>
                <c:pt idx="133">
                  <c:v>43567.0</c:v>
                </c:pt>
                <c:pt idx="134">
                  <c:v>43568.0</c:v>
                </c:pt>
                <c:pt idx="135">
                  <c:v>43569.0</c:v>
                </c:pt>
                <c:pt idx="136">
                  <c:v>43570.0</c:v>
                </c:pt>
                <c:pt idx="137">
                  <c:v>43571.0</c:v>
                </c:pt>
                <c:pt idx="138">
                  <c:v>43572.0</c:v>
                </c:pt>
                <c:pt idx="139">
                  <c:v>43573.0</c:v>
                </c:pt>
                <c:pt idx="140">
                  <c:v>43574.0</c:v>
                </c:pt>
                <c:pt idx="141">
                  <c:v>43575.0</c:v>
                </c:pt>
                <c:pt idx="142">
                  <c:v>43576.0</c:v>
                </c:pt>
              </c:numCache>
            </c:numRef>
          </c:cat>
          <c:val>
            <c:numRef>
              <c:f>'Average Pace'!$W$2:$W$144</c:f>
              <c:numCache>
                <c:formatCode>_-* #,##0_-;\-* #,##0_-;_-* "-"??_-;_-@_-</c:formatCode>
                <c:ptCount val="143"/>
                <c:pt idx="0">
                  <c:v>#N/A</c:v>
                </c:pt>
                <c:pt idx="1">
                  <c:v>36.5</c:v>
                </c:pt>
                <c:pt idx="2">
                  <c:v>36.33333333333334</c:v>
                </c:pt>
                <c:pt idx="3">
                  <c:v>33.25</c:v>
                </c:pt>
                <c:pt idx="4">
                  <c:v>28.8</c:v>
                </c:pt>
                <c:pt idx="5">
                  <c:v>25.33333333333333</c:v>
                </c:pt>
                <c:pt idx="6">
                  <c:v>23.14285714285714</c:v>
                </c:pt>
                <c:pt idx="7">
                  <c:v>20.75</c:v>
                </c:pt>
                <c:pt idx="8">
                  <c:v>19.33333333333333</c:v>
                </c:pt>
                <c:pt idx="9">
                  <c:v>18.0</c:v>
                </c:pt>
                <c:pt idx="10">
                  <c:v>16.81818181818182</c:v>
                </c:pt>
                <c:pt idx="11">
                  <c:v>16.08333333333333</c:v>
                </c:pt>
                <c:pt idx="12">
                  <c:v>15.53846153846154</c:v>
                </c:pt>
                <c:pt idx="13">
                  <c:v>15.42857142857143</c:v>
                </c:pt>
                <c:pt idx="14">
                  <c:v>14.93333333333333</c:v>
                </c:pt>
                <c:pt idx="15">
                  <c:v>14.125</c:v>
                </c:pt>
                <c:pt idx="16">
                  <c:v>13.41176470588235</c:v>
                </c:pt>
                <c:pt idx="17">
                  <c:v>13.0</c:v>
                </c:pt>
                <c:pt idx="18">
                  <c:v>12.57894736842105</c:v>
                </c:pt>
                <c:pt idx="19">
                  <c:v>12.15</c:v>
                </c:pt>
                <c:pt idx="20">
                  <c:v>11.71428571428571</c:v>
                </c:pt>
                <c:pt idx="21">
                  <c:v>11.5</c:v>
                </c:pt>
                <c:pt idx="22">
                  <c:v>11.08695652173913</c:v>
                </c:pt>
                <c:pt idx="23">
                  <c:v>10.91666666666667</c:v>
                </c:pt>
                <c:pt idx="24">
                  <c:v>10.76</c:v>
                </c:pt>
                <c:pt idx="25">
                  <c:v>10.46153846153846</c:v>
                </c:pt>
                <c:pt idx="26">
                  <c:v>10.33333333333333</c:v>
                </c:pt>
                <c:pt idx="27">
                  <c:v>11.89285714285714</c:v>
                </c:pt>
                <c:pt idx="28">
                  <c:v>12.58620689655172</c:v>
                </c:pt>
                <c:pt idx="29">
                  <c:v>12.73333333333333</c:v>
                </c:pt>
                <c:pt idx="30">
                  <c:v>13.12903225806452</c:v>
                </c:pt>
                <c:pt idx="31">
                  <c:v>14.59375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'Average Pace'!$X$1</c:f>
              <c:strCache>
                <c:ptCount val="1"/>
                <c:pt idx="0">
                  <c:v> 25 mile </c:v>
                </c:pt>
              </c:strCache>
            </c:strRef>
          </c:tx>
          <c:marker>
            <c:symbol val="none"/>
          </c:marker>
          <c:cat>
            <c:numRef>
              <c:f>'Average Pace'!$S$2:$S$144</c:f>
              <c:numCache>
                <c:formatCode>[$-409]d\-mmm\-yy;@</c:formatCode>
                <c:ptCount val="143"/>
                <c:pt idx="0">
                  <c:v>43434.0</c:v>
                </c:pt>
                <c:pt idx="1">
                  <c:v>43435.0</c:v>
                </c:pt>
                <c:pt idx="2">
                  <c:v>43436.0</c:v>
                </c:pt>
                <c:pt idx="3">
                  <c:v>43437.0</c:v>
                </c:pt>
                <c:pt idx="4">
                  <c:v>43438.0</c:v>
                </c:pt>
                <c:pt idx="5">
                  <c:v>43439.0</c:v>
                </c:pt>
                <c:pt idx="6">
                  <c:v>43440.0</c:v>
                </c:pt>
                <c:pt idx="7">
                  <c:v>43441.0</c:v>
                </c:pt>
                <c:pt idx="8">
                  <c:v>43442.0</c:v>
                </c:pt>
                <c:pt idx="9">
                  <c:v>43443.0</c:v>
                </c:pt>
                <c:pt idx="10">
                  <c:v>43444.0</c:v>
                </c:pt>
                <c:pt idx="11">
                  <c:v>43445.0</c:v>
                </c:pt>
                <c:pt idx="12">
                  <c:v>43446.0</c:v>
                </c:pt>
                <c:pt idx="13">
                  <c:v>43447.0</c:v>
                </c:pt>
                <c:pt idx="14">
                  <c:v>43448.0</c:v>
                </c:pt>
                <c:pt idx="15">
                  <c:v>43449.0</c:v>
                </c:pt>
                <c:pt idx="16">
                  <c:v>43450.0</c:v>
                </c:pt>
                <c:pt idx="17">
                  <c:v>43451.0</c:v>
                </c:pt>
                <c:pt idx="18">
                  <c:v>43452.0</c:v>
                </c:pt>
                <c:pt idx="19">
                  <c:v>43453.0</c:v>
                </c:pt>
                <c:pt idx="20">
                  <c:v>43454.0</c:v>
                </c:pt>
                <c:pt idx="21">
                  <c:v>43455.0</c:v>
                </c:pt>
                <c:pt idx="22">
                  <c:v>43456.0</c:v>
                </c:pt>
                <c:pt idx="23">
                  <c:v>43457.0</c:v>
                </c:pt>
                <c:pt idx="24">
                  <c:v>43458.0</c:v>
                </c:pt>
                <c:pt idx="25">
                  <c:v>43459.0</c:v>
                </c:pt>
                <c:pt idx="26">
                  <c:v>43460.0</c:v>
                </c:pt>
                <c:pt idx="27">
                  <c:v>43461.0</c:v>
                </c:pt>
                <c:pt idx="28">
                  <c:v>43462.0</c:v>
                </c:pt>
                <c:pt idx="29">
                  <c:v>43463.0</c:v>
                </c:pt>
                <c:pt idx="30">
                  <c:v>43464.0</c:v>
                </c:pt>
                <c:pt idx="31">
                  <c:v>43465.0</c:v>
                </c:pt>
                <c:pt idx="32">
                  <c:v>43466.0</c:v>
                </c:pt>
                <c:pt idx="33">
                  <c:v>43467.0</c:v>
                </c:pt>
                <c:pt idx="34">
                  <c:v>43468.0</c:v>
                </c:pt>
                <c:pt idx="35">
                  <c:v>43469.0</c:v>
                </c:pt>
                <c:pt idx="36">
                  <c:v>43470.0</c:v>
                </c:pt>
                <c:pt idx="37">
                  <c:v>43471.0</c:v>
                </c:pt>
                <c:pt idx="38">
                  <c:v>43472.0</c:v>
                </c:pt>
                <c:pt idx="39">
                  <c:v>43473.0</c:v>
                </c:pt>
                <c:pt idx="40">
                  <c:v>43474.0</c:v>
                </c:pt>
                <c:pt idx="41">
                  <c:v>43475.0</c:v>
                </c:pt>
                <c:pt idx="42">
                  <c:v>43476.0</c:v>
                </c:pt>
                <c:pt idx="43">
                  <c:v>43477.0</c:v>
                </c:pt>
                <c:pt idx="44">
                  <c:v>43478.0</c:v>
                </c:pt>
                <c:pt idx="45">
                  <c:v>43479.0</c:v>
                </c:pt>
                <c:pt idx="46">
                  <c:v>43480.0</c:v>
                </c:pt>
                <c:pt idx="47">
                  <c:v>43481.0</c:v>
                </c:pt>
                <c:pt idx="48">
                  <c:v>43482.0</c:v>
                </c:pt>
                <c:pt idx="49">
                  <c:v>43483.0</c:v>
                </c:pt>
                <c:pt idx="50">
                  <c:v>43484.0</c:v>
                </c:pt>
                <c:pt idx="51">
                  <c:v>43485.0</c:v>
                </c:pt>
                <c:pt idx="52">
                  <c:v>43486.0</c:v>
                </c:pt>
                <c:pt idx="53">
                  <c:v>43487.0</c:v>
                </c:pt>
                <c:pt idx="54">
                  <c:v>43488.0</c:v>
                </c:pt>
                <c:pt idx="55">
                  <c:v>43489.0</c:v>
                </c:pt>
                <c:pt idx="56">
                  <c:v>43490.0</c:v>
                </c:pt>
                <c:pt idx="57">
                  <c:v>43491.0</c:v>
                </c:pt>
                <c:pt idx="58">
                  <c:v>43492.0</c:v>
                </c:pt>
                <c:pt idx="59">
                  <c:v>43493.0</c:v>
                </c:pt>
                <c:pt idx="60">
                  <c:v>43494.0</c:v>
                </c:pt>
                <c:pt idx="61">
                  <c:v>43495.0</c:v>
                </c:pt>
                <c:pt idx="62">
                  <c:v>43496.0</c:v>
                </c:pt>
                <c:pt idx="63">
                  <c:v>43497.0</c:v>
                </c:pt>
                <c:pt idx="64">
                  <c:v>43498.0</c:v>
                </c:pt>
                <c:pt idx="65">
                  <c:v>43499.0</c:v>
                </c:pt>
                <c:pt idx="66">
                  <c:v>43500.0</c:v>
                </c:pt>
                <c:pt idx="67">
                  <c:v>43501.0</c:v>
                </c:pt>
                <c:pt idx="68">
                  <c:v>43502.0</c:v>
                </c:pt>
                <c:pt idx="69">
                  <c:v>43503.0</c:v>
                </c:pt>
                <c:pt idx="70">
                  <c:v>43504.0</c:v>
                </c:pt>
                <c:pt idx="71">
                  <c:v>43505.0</c:v>
                </c:pt>
                <c:pt idx="72">
                  <c:v>43506.0</c:v>
                </c:pt>
                <c:pt idx="73">
                  <c:v>43507.0</c:v>
                </c:pt>
                <c:pt idx="74">
                  <c:v>43508.0</c:v>
                </c:pt>
                <c:pt idx="75">
                  <c:v>43509.0</c:v>
                </c:pt>
                <c:pt idx="76">
                  <c:v>43510.0</c:v>
                </c:pt>
                <c:pt idx="77">
                  <c:v>43511.0</c:v>
                </c:pt>
                <c:pt idx="78">
                  <c:v>43512.0</c:v>
                </c:pt>
                <c:pt idx="79">
                  <c:v>43513.0</c:v>
                </c:pt>
                <c:pt idx="80">
                  <c:v>43514.0</c:v>
                </c:pt>
                <c:pt idx="81">
                  <c:v>43515.0</c:v>
                </c:pt>
                <c:pt idx="82">
                  <c:v>43516.0</c:v>
                </c:pt>
                <c:pt idx="83">
                  <c:v>43517.0</c:v>
                </c:pt>
                <c:pt idx="84">
                  <c:v>43518.0</c:v>
                </c:pt>
                <c:pt idx="85">
                  <c:v>43519.0</c:v>
                </c:pt>
                <c:pt idx="86">
                  <c:v>43520.0</c:v>
                </c:pt>
                <c:pt idx="87">
                  <c:v>43521.0</c:v>
                </c:pt>
                <c:pt idx="88">
                  <c:v>43522.0</c:v>
                </c:pt>
                <c:pt idx="89">
                  <c:v>43523.0</c:v>
                </c:pt>
                <c:pt idx="90">
                  <c:v>43524.0</c:v>
                </c:pt>
                <c:pt idx="91">
                  <c:v>43525.0</c:v>
                </c:pt>
                <c:pt idx="92">
                  <c:v>43526.0</c:v>
                </c:pt>
                <c:pt idx="93">
                  <c:v>43527.0</c:v>
                </c:pt>
                <c:pt idx="94">
                  <c:v>43528.0</c:v>
                </c:pt>
                <c:pt idx="95">
                  <c:v>43529.0</c:v>
                </c:pt>
                <c:pt idx="96">
                  <c:v>43530.0</c:v>
                </c:pt>
                <c:pt idx="97">
                  <c:v>43531.0</c:v>
                </c:pt>
                <c:pt idx="98">
                  <c:v>43532.0</c:v>
                </c:pt>
                <c:pt idx="99">
                  <c:v>43533.0</c:v>
                </c:pt>
                <c:pt idx="100">
                  <c:v>43534.0</c:v>
                </c:pt>
                <c:pt idx="101">
                  <c:v>43535.0</c:v>
                </c:pt>
                <c:pt idx="102">
                  <c:v>43536.0</c:v>
                </c:pt>
                <c:pt idx="103">
                  <c:v>43537.0</c:v>
                </c:pt>
                <c:pt idx="104">
                  <c:v>43538.0</c:v>
                </c:pt>
                <c:pt idx="105">
                  <c:v>43539.0</c:v>
                </c:pt>
                <c:pt idx="106">
                  <c:v>43540.0</c:v>
                </c:pt>
                <c:pt idx="107">
                  <c:v>43541.0</c:v>
                </c:pt>
                <c:pt idx="108">
                  <c:v>43542.0</c:v>
                </c:pt>
                <c:pt idx="109">
                  <c:v>43543.0</c:v>
                </c:pt>
                <c:pt idx="110">
                  <c:v>43544.0</c:v>
                </c:pt>
                <c:pt idx="111">
                  <c:v>43545.0</c:v>
                </c:pt>
                <c:pt idx="112">
                  <c:v>43546.0</c:v>
                </c:pt>
                <c:pt idx="113">
                  <c:v>43547.0</c:v>
                </c:pt>
                <c:pt idx="114">
                  <c:v>43548.0</c:v>
                </c:pt>
                <c:pt idx="115">
                  <c:v>43549.0</c:v>
                </c:pt>
                <c:pt idx="116">
                  <c:v>43550.0</c:v>
                </c:pt>
                <c:pt idx="117">
                  <c:v>43551.0</c:v>
                </c:pt>
                <c:pt idx="118">
                  <c:v>43552.0</c:v>
                </c:pt>
                <c:pt idx="119">
                  <c:v>43553.0</c:v>
                </c:pt>
                <c:pt idx="120">
                  <c:v>43554.0</c:v>
                </c:pt>
                <c:pt idx="121">
                  <c:v>43555.0</c:v>
                </c:pt>
                <c:pt idx="122">
                  <c:v>43556.0</c:v>
                </c:pt>
                <c:pt idx="123">
                  <c:v>43557.0</c:v>
                </c:pt>
                <c:pt idx="124">
                  <c:v>43558.0</c:v>
                </c:pt>
                <c:pt idx="125">
                  <c:v>43559.0</c:v>
                </c:pt>
                <c:pt idx="126">
                  <c:v>43560.0</c:v>
                </c:pt>
                <c:pt idx="127">
                  <c:v>43561.0</c:v>
                </c:pt>
                <c:pt idx="128">
                  <c:v>43562.0</c:v>
                </c:pt>
                <c:pt idx="129">
                  <c:v>43563.0</c:v>
                </c:pt>
                <c:pt idx="130">
                  <c:v>43564.0</c:v>
                </c:pt>
                <c:pt idx="131">
                  <c:v>43565.0</c:v>
                </c:pt>
                <c:pt idx="132">
                  <c:v>43566.0</c:v>
                </c:pt>
                <c:pt idx="133">
                  <c:v>43567.0</c:v>
                </c:pt>
                <c:pt idx="134">
                  <c:v>43568.0</c:v>
                </c:pt>
                <c:pt idx="135">
                  <c:v>43569.0</c:v>
                </c:pt>
                <c:pt idx="136">
                  <c:v>43570.0</c:v>
                </c:pt>
                <c:pt idx="137">
                  <c:v>43571.0</c:v>
                </c:pt>
                <c:pt idx="138">
                  <c:v>43572.0</c:v>
                </c:pt>
                <c:pt idx="139">
                  <c:v>43573.0</c:v>
                </c:pt>
                <c:pt idx="140">
                  <c:v>43574.0</c:v>
                </c:pt>
                <c:pt idx="141">
                  <c:v>43575.0</c:v>
                </c:pt>
                <c:pt idx="142">
                  <c:v>43576.0</c:v>
                </c:pt>
              </c:numCache>
            </c:numRef>
          </c:cat>
          <c:val>
            <c:numRef>
              <c:f>'Average Pace'!$X$2:$X$144</c:f>
              <c:numCache>
                <c:formatCode>_-* #,##0_-;\-* #,##0_-;_-* "-"??_-;_-@_-</c:formatCode>
                <c:ptCount val="143"/>
                <c:pt idx="0">
                  <c:v>#N/A</c:v>
                </c:pt>
                <c:pt idx="1">
                  <c:v>5.5</c:v>
                </c:pt>
                <c:pt idx="2">
                  <c:v>4.0</c:v>
                </c:pt>
                <c:pt idx="3">
                  <c:v>3.25</c:v>
                </c:pt>
                <c:pt idx="4">
                  <c:v>#N/A</c:v>
                </c:pt>
                <c:pt idx="5">
                  <c:v>2.333333333333333</c:v>
                </c:pt>
                <c:pt idx="6">
                  <c:v>#N/A</c:v>
                </c:pt>
                <c:pt idx="7">
                  <c:v>#N/A</c:v>
                </c:pt>
                <c:pt idx="8">
                  <c:v>1.666666666666667</c:v>
                </c:pt>
                <c:pt idx="9">
                  <c:v>1.6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1.3125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1.1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0.92</c:v>
                </c:pt>
                <c:pt idx="25">
                  <c:v>0.961538461538462</c:v>
                </c:pt>
                <c:pt idx="26">
                  <c:v>#N/A</c:v>
                </c:pt>
                <c:pt idx="27">
                  <c:v>1.035714285714286</c:v>
                </c:pt>
                <c:pt idx="28">
                  <c:v>#N/A</c:v>
                </c:pt>
                <c:pt idx="29">
                  <c:v>#N/A</c:v>
                </c:pt>
                <c:pt idx="30">
                  <c:v>1.0</c:v>
                </c:pt>
                <c:pt idx="31">
                  <c:v>1.15625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40469160"/>
        <c:axId val="-2140466120"/>
      </c:lineChart>
      <c:dateAx>
        <c:axId val="-2140469160"/>
        <c:scaling>
          <c:orientation val="minMax"/>
        </c:scaling>
        <c:delete val="0"/>
        <c:axPos val="b"/>
        <c:numFmt formatCode="[$-409]d\-mmm\-yy;@" sourceLinked="1"/>
        <c:majorTickMark val="none"/>
        <c:minorTickMark val="none"/>
        <c:tickLblPos val="nextTo"/>
        <c:crossAx val="-2140466120"/>
        <c:crosses val="autoZero"/>
        <c:auto val="1"/>
        <c:lblOffset val="100"/>
        <c:baseTimeUnit val="days"/>
      </c:dateAx>
      <c:valAx>
        <c:axId val="-2140466120"/>
        <c:scaling>
          <c:orientation val="minMax"/>
        </c:scaling>
        <c:delete val="0"/>
        <c:axPos val="l"/>
        <c:majorGridlines/>
        <c:title>
          <c:overlay val="0"/>
        </c:title>
        <c:numFmt formatCode="_-* #,##0_-;\-* #,##0_-;_-* &quot;-&quot;??_-;_-@_-" sourceLinked="1"/>
        <c:majorTickMark val="none"/>
        <c:minorTickMark val="none"/>
        <c:tickLblPos val="nextTo"/>
        <c:crossAx val="-2140469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4730123336353"/>
          <c:y val="0.158840532313653"/>
          <c:w val="0.126508814716744"/>
          <c:h val="0.128325325149053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2019 Registration</a:t>
            </a:r>
            <a:r>
              <a:rPr lang="en-US" sz="1600" baseline="0"/>
              <a:t> Pace </a:t>
            </a:r>
            <a:r>
              <a:rPr lang="en-US" sz="1600"/>
              <a:t>vs previous</a:t>
            </a:r>
            <a:r>
              <a:rPr lang="en-US" sz="1600" baseline="0"/>
              <a:t> years</a:t>
            </a:r>
            <a:endParaRPr lang="en-US" sz="1600"/>
          </a:p>
        </c:rich>
      </c:tx>
      <c:layout>
        <c:manualLayout>
          <c:xMode val="edge"/>
          <c:yMode val="edge"/>
          <c:x val="0.00850873510234507"/>
          <c:y val="0.003225806451612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588339196086543"/>
          <c:y val="0.0994602608066771"/>
          <c:w val="0.910308949111422"/>
          <c:h val="0.743959744229502"/>
        </c:manualLayout>
      </c:layout>
      <c:lineChart>
        <c:grouping val="standard"/>
        <c:varyColors val="0"/>
        <c:ser>
          <c:idx val="0"/>
          <c:order val="0"/>
          <c:tx>
            <c:strRef>
              <c:f>Historical!$D$1</c:f>
              <c:strCache>
                <c:ptCount val="1"/>
                <c:pt idx="0">
                  <c:v>2017</c:v>
                </c:pt>
              </c:strCache>
            </c:strRef>
          </c:tx>
          <c:spPr>
            <a:ln w="22225">
              <a:prstDash val="sysDot"/>
            </a:ln>
          </c:spPr>
          <c:marker>
            <c:symbol val="none"/>
          </c:marker>
          <c:cat>
            <c:numRef>
              <c:f>Historical!$A$2:$A$153</c:f>
              <c:numCache>
                <c:formatCode>[$-409]d\-mmm;@</c:formatCode>
                <c:ptCount val="152"/>
                <c:pt idx="0">
                  <c:v>42704.0</c:v>
                </c:pt>
                <c:pt idx="1">
                  <c:v>42705.0</c:v>
                </c:pt>
                <c:pt idx="2">
                  <c:v>42706.0</c:v>
                </c:pt>
                <c:pt idx="3">
                  <c:v>42707.0</c:v>
                </c:pt>
                <c:pt idx="4">
                  <c:v>42708.0</c:v>
                </c:pt>
                <c:pt idx="5">
                  <c:v>42709.0</c:v>
                </c:pt>
                <c:pt idx="6">
                  <c:v>42710.0</c:v>
                </c:pt>
                <c:pt idx="7">
                  <c:v>42711.0</c:v>
                </c:pt>
                <c:pt idx="8">
                  <c:v>42712.0</c:v>
                </c:pt>
                <c:pt idx="9">
                  <c:v>42713.0</c:v>
                </c:pt>
                <c:pt idx="10">
                  <c:v>42714.0</c:v>
                </c:pt>
                <c:pt idx="11">
                  <c:v>42715.0</c:v>
                </c:pt>
                <c:pt idx="12">
                  <c:v>42716.0</c:v>
                </c:pt>
                <c:pt idx="13">
                  <c:v>42717.0</c:v>
                </c:pt>
                <c:pt idx="14">
                  <c:v>42718.0</c:v>
                </c:pt>
                <c:pt idx="15">
                  <c:v>42719.0</c:v>
                </c:pt>
                <c:pt idx="16">
                  <c:v>42720.0</c:v>
                </c:pt>
                <c:pt idx="17">
                  <c:v>42721.0</c:v>
                </c:pt>
                <c:pt idx="18">
                  <c:v>42722.0</c:v>
                </c:pt>
                <c:pt idx="19">
                  <c:v>42723.0</c:v>
                </c:pt>
                <c:pt idx="20">
                  <c:v>42724.0</c:v>
                </c:pt>
                <c:pt idx="21">
                  <c:v>42725.0</c:v>
                </c:pt>
                <c:pt idx="22">
                  <c:v>42726.0</c:v>
                </c:pt>
                <c:pt idx="23">
                  <c:v>42727.0</c:v>
                </c:pt>
                <c:pt idx="24">
                  <c:v>42728.0</c:v>
                </c:pt>
                <c:pt idx="25">
                  <c:v>42729.0</c:v>
                </c:pt>
                <c:pt idx="26">
                  <c:v>42730.0</c:v>
                </c:pt>
                <c:pt idx="27">
                  <c:v>42731.0</c:v>
                </c:pt>
                <c:pt idx="28">
                  <c:v>42732.0</c:v>
                </c:pt>
                <c:pt idx="29">
                  <c:v>42733.0</c:v>
                </c:pt>
                <c:pt idx="30">
                  <c:v>42734.0</c:v>
                </c:pt>
                <c:pt idx="31">
                  <c:v>42735.0</c:v>
                </c:pt>
                <c:pt idx="32">
                  <c:v>42736.0</c:v>
                </c:pt>
                <c:pt idx="33">
                  <c:v>42737.0</c:v>
                </c:pt>
                <c:pt idx="34">
                  <c:v>42738.0</c:v>
                </c:pt>
                <c:pt idx="35">
                  <c:v>42739.0</c:v>
                </c:pt>
                <c:pt idx="36">
                  <c:v>42740.0</c:v>
                </c:pt>
                <c:pt idx="37">
                  <c:v>42741.0</c:v>
                </c:pt>
                <c:pt idx="38">
                  <c:v>42742.0</c:v>
                </c:pt>
                <c:pt idx="39">
                  <c:v>42743.0</c:v>
                </c:pt>
                <c:pt idx="40">
                  <c:v>42744.0</c:v>
                </c:pt>
                <c:pt idx="41">
                  <c:v>42745.0</c:v>
                </c:pt>
                <c:pt idx="42">
                  <c:v>42746.0</c:v>
                </c:pt>
                <c:pt idx="43">
                  <c:v>42747.0</c:v>
                </c:pt>
                <c:pt idx="44">
                  <c:v>42748.0</c:v>
                </c:pt>
                <c:pt idx="45">
                  <c:v>42749.0</c:v>
                </c:pt>
                <c:pt idx="46">
                  <c:v>42750.0</c:v>
                </c:pt>
                <c:pt idx="47">
                  <c:v>42751.0</c:v>
                </c:pt>
                <c:pt idx="48">
                  <c:v>42752.0</c:v>
                </c:pt>
                <c:pt idx="49">
                  <c:v>42753.0</c:v>
                </c:pt>
                <c:pt idx="50">
                  <c:v>42754.0</c:v>
                </c:pt>
                <c:pt idx="51">
                  <c:v>42755.0</c:v>
                </c:pt>
                <c:pt idx="52">
                  <c:v>42756.0</c:v>
                </c:pt>
                <c:pt idx="53">
                  <c:v>42757.0</c:v>
                </c:pt>
                <c:pt idx="54">
                  <c:v>42758.0</c:v>
                </c:pt>
                <c:pt idx="55">
                  <c:v>42759.0</c:v>
                </c:pt>
                <c:pt idx="56">
                  <c:v>42760.0</c:v>
                </c:pt>
                <c:pt idx="57">
                  <c:v>42761.0</c:v>
                </c:pt>
                <c:pt idx="58">
                  <c:v>42762.0</c:v>
                </c:pt>
                <c:pt idx="59">
                  <c:v>42763.0</c:v>
                </c:pt>
                <c:pt idx="60">
                  <c:v>42764.0</c:v>
                </c:pt>
                <c:pt idx="61">
                  <c:v>42765.0</c:v>
                </c:pt>
                <c:pt idx="62">
                  <c:v>42766.0</c:v>
                </c:pt>
                <c:pt idx="63">
                  <c:v>42767.0</c:v>
                </c:pt>
                <c:pt idx="64">
                  <c:v>42768.0</c:v>
                </c:pt>
                <c:pt idx="65">
                  <c:v>42769.0</c:v>
                </c:pt>
                <c:pt idx="66">
                  <c:v>42770.0</c:v>
                </c:pt>
                <c:pt idx="67">
                  <c:v>42771.0</c:v>
                </c:pt>
                <c:pt idx="68">
                  <c:v>42772.0</c:v>
                </c:pt>
                <c:pt idx="69">
                  <c:v>42773.0</c:v>
                </c:pt>
                <c:pt idx="70">
                  <c:v>42774.0</c:v>
                </c:pt>
                <c:pt idx="71">
                  <c:v>42775.0</c:v>
                </c:pt>
                <c:pt idx="72">
                  <c:v>42776.0</c:v>
                </c:pt>
                <c:pt idx="73">
                  <c:v>42777.0</c:v>
                </c:pt>
                <c:pt idx="74">
                  <c:v>42778.0</c:v>
                </c:pt>
                <c:pt idx="75">
                  <c:v>42779.0</c:v>
                </c:pt>
                <c:pt idx="76">
                  <c:v>42780.0</c:v>
                </c:pt>
                <c:pt idx="77">
                  <c:v>42781.0</c:v>
                </c:pt>
                <c:pt idx="78">
                  <c:v>42782.0</c:v>
                </c:pt>
                <c:pt idx="79">
                  <c:v>42783.0</c:v>
                </c:pt>
                <c:pt idx="80">
                  <c:v>42784.0</c:v>
                </c:pt>
                <c:pt idx="81">
                  <c:v>42785.0</c:v>
                </c:pt>
                <c:pt idx="82">
                  <c:v>42786.0</c:v>
                </c:pt>
                <c:pt idx="83">
                  <c:v>42787.0</c:v>
                </c:pt>
                <c:pt idx="84">
                  <c:v>42788.0</c:v>
                </c:pt>
                <c:pt idx="85">
                  <c:v>42789.0</c:v>
                </c:pt>
                <c:pt idx="86">
                  <c:v>42790.0</c:v>
                </c:pt>
                <c:pt idx="87">
                  <c:v>42791.0</c:v>
                </c:pt>
                <c:pt idx="88">
                  <c:v>42792.0</c:v>
                </c:pt>
                <c:pt idx="89">
                  <c:v>42793.0</c:v>
                </c:pt>
                <c:pt idx="90">
                  <c:v>42794.0</c:v>
                </c:pt>
                <c:pt idx="91">
                  <c:v>42795.0</c:v>
                </c:pt>
                <c:pt idx="92">
                  <c:v>42796.0</c:v>
                </c:pt>
                <c:pt idx="93">
                  <c:v>42797.0</c:v>
                </c:pt>
                <c:pt idx="94">
                  <c:v>42798.0</c:v>
                </c:pt>
                <c:pt idx="95">
                  <c:v>42799.0</c:v>
                </c:pt>
                <c:pt idx="96">
                  <c:v>42800.0</c:v>
                </c:pt>
                <c:pt idx="97">
                  <c:v>42801.0</c:v>
                </c:pt>
                <c:pt idx="98">
                  <c:v>42802.0</c:v>
                </c:pt>
                <c:pt idx="99">
                  <c:v>42803.0</c:v>
                </c:pt>
                <c:pt idx="100">
                  <c:v>42804.0</c:v>
                </c:pt>
                <c:pt idx="101">
                  <c:v>42805.0</c:v>
                </c:pt>
                <c:pt idx="102">
                  <c:v>42806.0</c:v>
                </c:pt>
                <c:pt idx="103">
                  <c:v>42807.0</c:v>
                </c:pt>
                <c:pt idx="104">
                  <c:v>42808.0</c:v>
                </c:pt>
                <c:pt idx="105">
                  <c:v>42809.0</c:v>
                </c:pt>
                <c:pt idx="106">
                  <c:v>42810.0</c:v>
                </c:pt>
                <c:pt idx="107">
                  <c:v>42811.0</c:v>
                </c:pt>
                <c:pt idx="108">
                  <c:v>42812.0</c:v>
                </c:pt>
                <c:pt idx="109">
                  <c:v>42813.0</c:v>
                </c:pt>
                <c:pt idx="110">
                  <c:v>42814.0</c:v>
                </c:pt>
                <c:pt idx="111">
                  <c:v>42815.0</c:v>
                </c:pt>
                <c:pt idx="112">
                  <c:v>42816.0</c:v>
                </c:pt>
                <c:pt idx="113">
                  <c:v>42817.0</c:v>
                </c:pt>
                <c:pt idx="114">
                  <c:v>42818.0</c:v>
                </c:pt>
                <c:pt idx="115">
                  <c:v>42819.0</c:v>
                </c:pt>
                <c:pt idx="116">
                  <c:v>42820.0</c:v>
                </c:pt>
                <c:pt idx="117">
                  <c:v>42821.0</c:v>
                </c:pt>
                <c:pt idx="118">
                  <c:v>42822.0</c:v>
                </c:pt>
                <c:pt idx="119">
                  <c:v>42823.0</c:v>
                </c:pt>
                <c:pt idx="120">
                  <c:v>42824.0</c:v>
                </c:pt>
                <c:pt idx="121">
                  <c:v>42825.0</c:v>
                </c:pt>
                <c:pt idx="122">
                  <c:v>42826.0</c:v>
                </c:pt>
                <c:pt idx="123">
                  <c:v>42827.0</c:v>
                </c:pt>
                <c:pt idx="124">
                  <c:v>42828.0</c:v>
                </c:pt>
                <c:pt idx="125">
                  <c:v>42829.0</c:v>
                </c:pt>
                <c:pt idx="126">
                  <c:v>42830.0</c:v>
                </c:pt>
                <c:pt idx="127">
                  <c:v>42831.0</c:v>
                </c:pt>
                <c:pt idx="128">
                  <c:v>42832.0</c:v>
                </c:pt>
                <c:pt idx="129">
                  <c:v>42833.0</c:v>
                </c:pt>
                <c:pt idx="130">
                  <c:v>42834.0</c:v>
                </c:pt>
                <c:pt idx="131">
                  <c:v>42835.0</c:v>
                </c:pt>
                <c:pt idx="132">
                  <c:v>42836.0</c:v>
                </c:pt>
                <c:pt idx="133">
                  <c:v>42837.0</c:v>
                </c:pt>
                <c:pt idx="134">
                  <c:v>42838.0</c:v>
                </c:pt>
                <c:pt idx="135">
                  <c:v>42839.0</c:v>
                </c:pt>
                <c:pt idx="136">
                  <c:v>42840.0</c:v>
                </c:pt>
                <c:pt idx="137">
                  <c:v>42841.0</c:v>
                </c:pt>
                <c:pt idx="138">
                  <c:v>42842.0</c:v>
                </c:pt>
                <c:pt idx="139">
                  <c:v>42843.0</c:v>
                </c:pt>
                <c:pt idx="140">
                  <c:v>42844.0</c:v>
                </c:pt>
                <c:pt idx="141">
                  <c:v>42845.0</c:v>
                </c:pt>
                <c:pt idx="142">
                  <c:v>42846.0</c:v>
                </c:pt>
                <c:pt idx="143">
                  <c:v>42847.0</c:v>
                </c:pt>
                <c:pt idx="144">
                  <c:v>42848.0</c:v>
                </c:pt>
                <c:pt idx="145">
                  <c:v>42849.0</c:v>
                </c:pt>
                <c:pt idx="146">
                  <c:v>42850.0</c:v>
                </c:pt>
                <c:pt idx="147">
                  <c:v>42851.0</c:v>
                </c:pt>
                <c:pt idx="148">
                  <c:v>42852.0</c:v>
                </c:pt>
                <c:pt idx="149">
                  <c:v>42853.0</c:v>
                </c:pt>
                <c:pt idx="150">
                  <c:v>42854.0</c:v>
                </c:pt>
                <c:pt idx="151">
                  <c:v>42855.0</c:v>
                </c:pt>
              </c:numCache>
            </c:numRef>
          </c:cat>
          <c:val>
            <c:numRef>
              <c:f>Historical!$D$2:$D$153</c:f>
              <c:numCache>
                <c:formatCode>General</c:formatCode>
                <c:ptCount val="152"/>
                <c:pt idx="0">
                  <c:v>1.0</c:v>
                </c:pt>
                <c:pt idx="1">
                  <c:v>112.0</c:v>
                </c:pt>
                <c:pt idx="2">
                  <c:v>170.0</c:v>
                </c:pt>
                <c:pt idx="3">
                  <c:v>187.0</c:v>
                </c:pt>
                <c:pt idx="4">
                  <c:v>213.0</c:v>
                </c:pt>
                <c:pt idx="5">
                  <c:v>235.0</c:v>
                </c:pt>
                <c:pt idx="6">
                  <c:v>255.0</c:v>
                </c:pt>
                <c:pt idx="7">
                  <c:v>274.0</c:v>
                </c:pt>
                <c:pt idx="8">
                  <c:v>283.0</c:v>
                </c:pt>
                <c:pt idx="9">
                  <c:v>300.0</c:v>
                </c:pt>
                <c:pt idx="10">
                  <c:v>313.0</c:v>
                </c:pt>
                <c:pt idx="11">
                  <c:v>320.0</c:v>
                </c:pt>
                <c:pt idx="12">
                  <c:v>324.0</c:v>
                </c:pt>
                <c:pt idx="13">
                  <c:v>330.0</c:v>
                </c:pt>
                <c:pt idx="14">
                  <c:v>338.0</c:v>
                </c:pt>
                <c:pt idx="15">
                  <c:v>341.0</c:v>
                </c:pt>
                <c:pt idx="16">
                  <c:v>347.0</c:v>
                </c:pt>
                <c:pt idx="17">
                  <c:v>353.0</c:v>
                </c:pt>
                <c:pt idx="18">
                  <c:v>361.0</c:v>
                </c:pt>
                <c:pt idx="19">
                  <c:v>366.0</c:v>
                </c:pt>
                <c:pt idx="20">
                  <c:v>378.0</c:v>
                </c:pt>
                <c:pt idx="21">
                  <c:v>385.0</c:v>
                </c:pt>
                <c:pt idx="22">
                  <c:v>391.0</c:v>
                </c:pt>
                <c:pt idx="23">
                  <c:v>400.0</c:v>
                </c:pt>
                <c:pt idx="24">
                  <c:v>406.0</c:v>
                </c:pt>
                <c:pt idx="25">
                  <c:v>411.0</c:v>
                </c:pt>
                <c:pt idx="26">
                  <c:v>429.0</c:v>
                </c:pt>
                <c:pt idx="27">
                  <c:v>452.0</c:v>
                </c:pt>
                <c:pt idx="28">
                  <c:v>467.0</c:v>
                </c:pt>
                <c:pt idx="29">
                  <c:v>502.0</c:v>
                </c:pt>
                <c:pt idx="30">
                  <c:v>532.0</c:v>
                </c:pt>
                <c:pt idx="31">
                  <c:v>597.0</c:v>
                </c:pt>
                <c:pt idx="32">
                  <c:v>606.0</c:v>
                </c:pt>
                <c:pt idx="33">
                  <c:v>614.0</c:v>
                </c:pt>
                <c:pt idx="34">
                  <c:v>623.0</c:v>
                </c:pt>
                <c:pt idx="35">
                  <c:v>633.0</c:v>
                </c:pt>
                <c:pt idx="36">
                  <c:v>640.0</c:v>
                </c:pt>
                <c:pt idx="37">
                  <c:v>648.0</c:v>
                </c:pt>
                <c:pt idx="38">
                  <c:v>653.0</c:v>
                </c:pt>
                <c:pt idx="39">
                  <c:v>655.0</c:v>
                </c:pt>
                <c:pt idx="40">
                  <c:v>668.0</c:v>
                </c:pt>
                <c:pt idx="41">
                  <c:v>671.0</c:v>
                </c:pt>
                <c:pt idx="42">
                  <c:v>680.0</c:v>
                </c:pt>
                <c:pt idx="43">
                  <c:v>685.0</c:v>
                </c:pt>
                <c:pt idx="44">
                  <c:v>690.0</c:v>
                </c:pt>
                <c:pt idx="45">
                  <c:v>698.0</c:v>
                </c:pt>
                <c:pt idx="46">
                  <c:v>703.0</c:v>
                </c:pt>
                <c:pt idx="47">
                  <c:v>714.0</c:v>
                </c:pt>
                <c:pt idx="48">
                  <c:v>724.0</c:v>
                </c:pt>
                <c:pt idx="49">
                  <c:v>731.0</c:v>
                </c:pt>
                <c:pt idx="50">
                  <c:v>736.0</c:v>
                </c:pt>
                <c:pt idx="51">
                  <c:v>737.0</c:v>
                </c:pt>
                <c:pt idx="52">
                  <c:v>744.0</c:v>
                </c:pt>
                <c:pt idx="53">
                  <c:v>749.0</c:v>
                </c:pt>
                <c:pt idx="54">
                  <c:v>757.0</c:v>
                </c:pt>
                <c:pt idx="55">
                  <c:v>760.0</c:v>
                </c:pt>
                <c:pt idx="56">
                  <c:v>806.0</c:v>
                </c:pt>
                <c:pt idx="57">
                  <c:v>826.0</c:v>
                </c:pt>
                <c:pt idx="58">
                  <c:v>837.0</c:v>
                </c:pt>
                <c:pt idx="59">
                  <c:v>848.0</c:v>
                </c:pt>
                <c:pt idx="60">
                  <c:v>857.0</c:v>
                </c:pt>
                <c:pt idx="61">
                  <c:v>883.0</c:v>
                </c:pt>
                <c:pt idx="62">
                  <c:v>895.0</c:v>
                </c:pt>
                <c:pt idx="63">
                  <c:v>918.0</c:v>
                </c:pt>
                <c:pt idx="64">
                  <c:v>927.0</c:v>
                </c:pt>
                <c:pt idx="65">
                  <c:v>934.0</c:v>
                </c:pt>
                <c:pt idx="66">
                  <c:v>937.0</c:v>
                </c:pt>
                <c:pt idx="67">
                  <c:v>944.0</c:v>
                </c:pt>
                <c:pt idx="68">
                  <c:v>964.0</c:v>
                </c:pt>
                <c:pt idx="69">
                  <c:v>974.0</c:v>
                </c:pt>
                <c:pt idx="70">
                  <c:v>985.0</c:v>
                </c:pt>
                <c:pt idx="71">
                  <c:v>991.0</c:v>
                </c:pt>
                <c:pt idx="72">
                  <c:v>994.0</c:v>
                </c:pt>
                <c:pt idx="73">
                  <c:v>1001.0</c:v>
                </c:pt>
                <c:pt idx="74">
                  <c:v>1012.0</c:v>
                </c:pt>
                <c:pt idx="75">
                  <c:v>1017.0</c:v>
                </c:pt>
                <c:pt idx="76">
                  <c:v>1062.0</c:v>
                </c:pt>
                <c:pt idx="77">
                  <c:v>1085.0</c:v>
                </c:pt>
                <c:pt idx="78">
                  <c:v>1101.0</c:v>
                </c:pt>
                <c:pt idx="79">
                  <c:v>1112.0</c:v>
                </c:pt>
                <c:pt idx="80">
                  <c:v>1122.0</c:v>
                </c:pt>
                <c:pt idx="81">
                  <c:v>1128.0</c:v>
                </c:pt>
                <c:pt idx="82">
                  <c:v>1137.0</c:v>
                </c:pt>
                <c:pt idx="83">
                  <c:v>1143.0</c:v>
                </c:pt>
                <c:pt idx="84">
                  <c:v>1148.0</c:v>
                </c:pt>
                <c:pt idx="85">
                  <c:v>1149.0</c:v>
                </c:pt>
                <c:pt idx="86">
                  <c:v>1157.0</c:v>
                </c:pt>
                <c:pt idx="87">
                  <c:v>1159.0</c:v>
                </c:pt>
                <c:pt idx="88">
                  <c:v>1162.0</c:v>
                </c:pt>
                <c:pt idx="89">
                  <c:v>1168.0</c:v>
                </c:pt>
                <c:pt idx="90">
                  <c:v>1174.0</c:v>
                </c:pt>
                <c:pt idx="91">
                  <c:v>1176.0</c:v>
                </c:pt>
                <c:pt idx="92">
                  <c:v>1177.0</c:v>
                </c:pt>
                <c:pt idx="93">
                  <c:v>1178.0</c:v>
                </c:pt>
                <c:pt idx="94">
                  <c:v>1180.0</c:v>
                </c:pt>
                <c:pt idx="95">
                  <c:v>1181.0</c:v>
                </c:pt>
                <c:pt idx="96">
                  <c:v>1183.0</c:v>
                </c:pt>
                <c:pt idx="97">
                  <c:v>1185.0</c:v>
                </c:pt>
                <c:pt idx="98">
                  <c:v>1194.0</c:v>
                </c:pt>
                <c:pt idx="99">
                  <c:v>1195.0</c:v>
                </c:pt>
                <c:pt idx="100">
                  <c:v>1217.0</c:v>
                </c:pt>
                <c:pt idx="101">
                  <c:v>1221.0</c:v>
                </c:pt>
                <c:pt idx="102">
                  <c:v>1226.0</c:v>
                </c:pt>
                <c:pt idx="103">
                  <c:v>1227.0</c:v>
                </c:pt>
                <c:pt idx="104">
                  <c:v>1228.0</c:v>
                </c:pt>
                <c:pt idx="105">
                  <c:v>1232.0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Historical!$E$1</c:f>
              <c:strCache>
                <c:ptCount val="1"/>
                <c:pt idx="0">
                  <c:v>2016</c:v>
                </c:pt>
              </c:strCache>
            </c:strRef>
          </c:tx>
          <c:spPr>
            <a:ln w="22225">
              <a:prstDash val="sysDot"/>
            </a:ln>
          </c:spPr>
          <c:marker>
            <c:symbol val="none"/>
          </c:marker>
          <c:cat>
            <c:numRef>
              <c:f>Historical!$A$2:$A$153</c:f>
              <c:numCache>
                <c:formatCode>[$-409]d\-mmm;@</c:formatCode>
                <c:ptCount val="152"/>
                <c:pt idx="0">
                  <c:v>42704.0</c:v>
                </c:pt>
                <c:pt idx="1">
                  <c:v>42705.0</c:v>
                </c:pt>
                <c:pt idx="2">
                  <c:v>42706.0</c:v>
                </c:pt>
                <c:pt idx="3">
                  <c:v>42707.0</c:v>
                </c:pt>
                <c:pt idx="4">
                  <c:v>42708.0</c:v>
                </c:pt>
                <c:pt idx="5">
                  <c:v>42709.0</c:v>
                </c:pt>
                <c:pt idx="6">
                  <c:v>42710.0</c:v>
                </c:pt>
                <c:pt idx="7">
                  <c:v>42711.0</c:v>
                </c:pt>
                <c:pt idx="8">
                  <c:v>42712.0</c:v>
                </c:pt>
                <c:pt idx="9">
                  <c:v>42713.0</c:v>
                </c:pt>
                <c:pt idx="10">
                  <c:v>42714.0</c:v>
                </c:pt>
                <c:pt idx="11">
                  <c:v>42715.0</c:v>
                </c:pt>
                <c:pt idx="12">
                  <c:v>42716.0</c:v>
                </c:pt>
                <c:pt idx="13">
                  <c:v>42717.0</c:v>
                </c:pt>
                <c:pt idx="14">
                  <c:v>42718.0</c:v>
                </c:pt>
                <c:pt idx="15">
                  <c:v>42719.0</c:v>
                </c:pt>
                <c:pt idx="16">
                  <c:v>42720.0</c:v>
                </c:pt>
                <c:pt idx="17">
                  <c:v>42721.0</c:v>
                </c:pt>
                <c:pt idx="18">
                  <c:v>42722.0</c:v>
                </c:pt>
                <c:pt idx="19">
                  <c:v>42723.0</c:v>
                </c:pt>
                <c:pt idx="20">
                  <c:v>42724.0</c:v>
                </c:pt>
                <c:pt idx="21">
                  <c:v>42725.0</c:v>
                </c:pt>
                <c:pt idx="22">
                  <c:v>42726.0</c:v>
                </c:pt>
                <c:pt idx="23">
                  <c:v>42727.0</c:v>
                </c:pt>
                <c:pt idx="24">
                  <c:v>42728.0</c:v>
                </c:pt>
                <c:pt idx="25">
                  <c:v>42729.0</c:v>
                </c:pt>
                <c:pt idx="26">
                  <c:v>42730.0</c:v>
                </c:pt>
                <c:pt idx="27">
                  <c:v>42731.0</c:v>
                </c:pt>
                <c:pt idx="28">
                  <c:v>42732.0</c:v>
                </c:pt>
                <c:pt idx="29">
                  <c:v>42733.0</c:v>
                </c:pt>
                <c:pt idx="30">
                  <c:v>42734.0</c:v>
                </c:pt>
                <c:pt idx="31">
                  <c:v>42735.0</c:v>
                </c:pt>
                <c:pt idx="32">
                  <c:v>42736.0</c:v>
                </c:pt>
                <c:pt idx="33">
                  <c:v>42737.0</c:v>
                </c:pt>
                <c:pt idx="34">
                  <c:v>42738.0</c:v>
                </c:pt>
                <c:pt idx="35">
                  <c:v>42739.0</c:v>
                </c:pt>
                <c:pt idx="36">
                  <c:v>42740.0</c:v>
                </c:pt>
                <c:pt idx="37">
                  <c:v>42741.0</c:v>
                </c:pt>
                <c:pt idx="38">
                  <c:v>42742.0</c:v>
                </c:pt>
                <c:pt idx="39">
                  <c:v>42743.0</c:v>
                </c:pt>
                <c:pt idx="40">
                  <c:v>42744.0</c:v>
                </c:pt>
                <c:pt idx="41">
                  <c:v>42745.0</c:v>
                </c:pt>
                <c:pt idx="42">
                  <c:v>42746.0</c:v>
                </c:pt>
                <c:pt idx="43">
                  <c:v>42747.0</c:v>
                </c:pt>
                <c:pt idx="44">
                  <c:v>42748.0</c:v>
                </c:pt>
                <c:pt idx="45">
                  <c:v>42749.0</c:v>
                </c:pt>
                <c:pt idx="46">
                  <c:v>42750.0</c:v>
                </c:pt>
                <c:pt idx="47">
                  <c:v>42751.0</c:v>
                </c:pt>
                <c:pt idx="48">
                  <c:v>42752.0</c:v>
                </c:pt>
                <c:pt idx="49">
                  <c:v>42753.0</c:v>
                </c:pt>
                <c:pt idx="50">
                  <c:v>42754.0</c:v>
                </c:pt>
                <c:pt idx="51">
                  <c:v>42755.0</c:v>
                </c:pt>
                <c:pt idx="52">
                  <c:v>42756.0</c:v>
                </c:pt>
                <c:pt idx="53">
                  <c:v>42757.0</c:v>
                </c:pt>
                <c:pt idx="54">
                  <c:v>42758.0</c:v>
                </c:pt>
                <c:pt idx="55">
                  <c:v>42759.0</c:v>
                </c:pt>
                <c:pt idx="56">
                  <c:v>42760.0</c:v>
                </c:pt>
                <c:pt idx="57">
                  <c:v>42761.0</c:v>
                </c:pt>
                <c:pt idx="58">
                  <c:v>42762.0</c:v>
                </c:pt>
                <c:pt idx="59">
                  <c:v>42763.0</c:v>
                </c:pt>
                <c:pt idx="60">
                  <c:v>42764.0</c:v>
                </c:pt>
                <c:pt idx="61">
                  <c:v>42765.0</c:v>
                </c:pt>
                <c:pt idx="62">
                  <c:v>42766.0</c:v>
                </c:pt>
                <c:pt idx="63">
                  <c:v>42767.0</c:v>
                </c:pt>
                <c:pt idx="64">
                  <c:v>42768.0</c:v>
                </c:pt>
                <c:pt idx="65">
                  <c:v>42769.0</c:v>
                </c:pt>
                <c:pt idx="66">
                  <c:v>42770.0</c:v>
                </c:pt>
                <c:pt idx="67">
                  <c:v>42771.0</c:v>
                </c:pt>
                <c:pt idx="68">
                  <c:v>42772.0</c:v>
                </c:pt>
                <c:pt idx="69">
                  <c:v>42773.0</c:v>
                </c:pt>
                <c:pt idx="70">
                  <c:v>42774.0</c:v>
                </c:pt>
                <c:pt idx="71">
                  <c:v>42775.0</c:v>
                </c:pt>
                <c:pt idx="72">
                  <c:v>42776.0</c:v>
                </c:pt>
                <c:pt idx="73">
                  <c:v>42777.0</c:v>
                </c:pt>
                <c:pt idx="74">
                  <c:v>42778.0</c:v>
                </c:pt>
                <c:pt idx="75">
                  <c:v>42779.0</c:v>
                </c:pt>
                <c:pt idx="76">
                  <c:v>42780.0</c:v>
                </c:pt>
                <c:pt idx="77">
                  <c:v>42781.0</c:v>
                </c:pt>
                <c:pt idx="78">
                  <c:v>42782.0</c:v>
                </c:pt>
                <c:pt idx="79">
                  <c:v>42783.0</c:v>
                </c:pt>
                <c:pt idx="80">
                  <c:v>42784.0</c:v>
                </c:pt>
                <c:pt idx="81">
                  <c:v>42785.0</c:v>
                </c:pt>
                <c:pt idx="82">
                  <c:v>42786.0</c:v>
                </c:pt>
                <c:pt idx="83">
                  <c:v>42787.0</c:v>
                </c:pt>
                <c:pt idx="84">
                  <c:v>42788.0</c:v>
                </c:pt>
                <c:pt idx="85">
                  <c:v>42789.0</c:v>
                </c:pt>
                <c:pt idx="86">
                  <c:v>42790.0</c:v>
                </c:pt>
                <c:pt idx="87">
                  <c:v>42791.0</c:v>
                </c:pt>
                <c:pt idx="88">
                  <c:v>42792.0</c:v>
                </c:pt>
                <c:pt idx="89">
                  <c:v>42793.0</c:v>
                </c:pt>
                <c:pt idx="90">
                  <c:v>42794.0</c:v>
                </c:pt>
                <c:pt idx="91">
                  <c:v>42795.0</c:v>
                </c:pt>
                <c:pt idx="92">
                  <c:v>42796.0</c:v>
                </c:pt>
                <c:pt idx="93">
                  <c:v>42797.0</c:v>
                </c:pt>
                <c:pt idx="94">
                  <c:v>42798.0</c:v>
                </c:pt>
                <c:pt idx="95">
                  <c:v>42799.0</c:v>
                </c:pt>
                <c:pt idx="96">
                  <c:v>42800.0</c:v>
                </c:pt>
                <c:pt idx="97">
                  <c:v>42801.0</c:v>
                </c:pt>
                <c:pt idx="98">
                  <c:v>42802.0</c:v>
                </c:pt>
                <c:pt idx="99">
                  <c:v>42803.0</c:v>
                </c:pt>
                <c:pt idx="100">
                  <c:v>42804.0</c:v>
                </c:pt>
                <c:pt idx="101">
                  <c:v>42805.0</c:v>
                </c:pt>
                <c:pt idx="102">
                  <c:v>42806.0</c:v>
                </c:pt>
                <c:pt idx="103">
                  <c:v>42807.0</c:v>
                </c:pt>
                <c:pt idx="104">
                  <c:v>42808.0</c:v>
                </c:pt>
                <c:pt idx="105">
                  <c:v>42809.0</c:v>
                </c:pt>
                <c:pt idx="106">
                  <c:v>42810.0</c:v>
                </c:pt>
                <c:pt idx="107">
                  <c:v>42811.0</c:v>
                </c:pt>
                <c:pt idx="108">
                  <c:v>42812.0</c:v>
                </c:pt>
                <c:pt idx="109">
                  <c:v>42813.0</c:v>
                </c:pt>
                <c:pt idx="110">
                  <c:v>42814.0</c:v>
                </c:pt>
                <c:pt idx="111">
                  <c:v>42815.0</c:v>
                </c:pt>
                <c:pt idx="112">
                  <c:v>42816.0</c:v>
                </c:pt>
                <c:pt idx="113">
                  <c:v>42817.0</c:v>
                </c:pt>
                <c:pt idx="114">
                  <c:v>42818.0</c:v>
                </c:pt>
                <c:pt idx="115">
                  <c:v>42819.0</c:v>
                </c:pt>
                <c:pt idx="116">
                  <c:v>42820.0</c:v>
                </c:pt>
                <c:pt idx="117">
                  <c:v>42821.0</c:v>
                </c:pt>
                <c:pt idx="118">
                  <c:v>42822.0</c:v>
                </c:pt>
                <c:pt idx="119">
                  <c:v>42823.0</c:v>
                </c:pt>
                <c:pt idx="120">
                  <c:v>42824.0</c:v>
                </c:pt>
                <c:pt idx="121">
                  <c:v>42825.0</c:v>
                </c:pt>
                <c:pt idx="122">
                  <c:v>42826.0</c:v>
                </c:pt>
                <c:pt idx="123">
                  <c:v>42827.0</c:v>
                </c:pt>
                <c:pt idx="124">
                  <c:v>42828.0</c:v>
                </c:pt>
                <c:pt idx="125">
                  <c:v>42829.0</c:v>
                </c:pt>
                <c:pt idx="126">
                  <c:v>42830.0</c:v>
                </c:pt>
                <c:pt idx="127">
                  <c:v>42831.0</c:v>
                </c:pt>
                <c:pt idx="128">
                  <c:v>42832.0</c:v>
                </c:pt>
                <c:pt idx="129">
                  <c:v>42833.0</c:v>
                </c:pt>
                <c:pt idx="130">
                  <c:v>42834.0</c:v>
                </c:pt>
                <c:pt idx="131">
                  <c:v>42835.0</c:v>
                </c:pt>
                <c:pt idx="132">
                  <c:v>42836.0</c:v>
                </c:pt>
                <c:pt idx="133">
                  <c:v>42837.0</c:v>
                </c:pt>
                <c:pt idx="134">
                  <c:v>42838.0</c:v>
                </c:pt>
                <c:pt idx="135">
                  <c:v>42839.0</c:v>
                </c:pt>
                <c:pt idx="136">
                  <c:v>42840.0</c:v>
                </c:pt>
                <c:pt idx="137">
                  <c:v>42841.0</c:v>
                </c:pt>
                <c:pt idx="138">
                  <c:v>42842.0</c:v>
                </c:pt>
                <c:pt idx="139">
                  <c:v>42843.0</c:v>
                </c:pt>
                <c:pt idx="140">
                  <c:v>42844.0</c:v>
                </c:pt>
                <c:pt idx="141">
                  <c:v>42845.0</c:v>
                </c:pt>
                <c:pt idx="142">
                  <c:v>42846.0</c:v>
                </c:pt>
                <c:pt idx="143">
                  <c:v>42847.0</c:v>
                </c:pt>
                <c:pt idx="144">
                  <c:v>42848.0</c:v>
                </c:pt>
                <c:pt idx="145">
                  <c:v>42849.0</c:v>
                </c:pt>
                <c:pt idx="146">
                  <c:v>42850.0</c:v>
                </c:pt>
                <c:pt idx="147">
                  <c:v>42851.0</c:v>
                </c:pt>
                <c:pt idx="148">
                  <c:v>42852.0</c:v>
                </c:pt>
                <c:pt idx="149">
                  <c:v>42853.0</c:v>
                </c:pt>
                <c:pt idx="150">
                  <c:v>42854.0</c:v>
                </c:pt>
                <c:pt idx="151">
                  <c:v>42855.0</c:v>
                </c:pt>
              </c:numCache>
            </c:numRef>
          </c:cat>
          <c:val>
            <c:numRef>
              <c:f>Historical!$E$2:$E$153</c:f>
              <c:numCache>
                <c:formatCode>General</c:formatCode>
                <c:ptCount val="152"/>
                <c:pt idx="0">
                  <c:v>80.0</c:v>
                </c:pt>
                <c:pt idx="1">
                  <c:v>80.0</c:v>
                </c:pt>
                <c:pt idx="2">
                  <c:v>112.0</c:v>
                </c:pt>
                <c:pt idx="3">
                  <c:v>132.0</c:v>
                </c:pt>
                <c:pt idx="4">
                  <c:v>145.0</c:v>
                </c:pt>
                <c:pt idx="5">
                  <c:v>158.0</c:v>
                </c:pt>
                <c:pt idx="6">
                  <c:v>164.0</c:v>
                </c:pt>
                <c:pt idx="7">
                  <c:v>186.0</c:v>
                </c:pt>
                <c:pt idx="8">
                  <c:v>200.0</c:v>
                </c:pt>
                <c:pt idx="9">
                  <c:v>206.0</c:v>
                </c:pt>
                <c:pt idx="10">
                  <c:v>214.0</c:v>
                </c:pt>
                <c:pt idx="11">
                  <c:v>224.0</c:v>
                </c:pt>
                <c:pt idx="12">
                  <c:v>226.0</c:v>
                </c:pt>
                <c:pt idx="13">
                  <c:v>241.0</c:v>
                </c:pt>
                <c:pt idx="14">
                  <c:v>247.0</c:v>
                </c:pt>
                <c:pt idx="15">
                  <c:v>253.0</c:v>
                </c:pt>
                <c:pt idx="16">
                  <c:v>254.0</c:v>
                </c:pt>
                <c:pt idx="17">
                  <c:v>257.0</c:v>
                </c:pt>
                <c:pt idx="18">
                  <c:v>262.0</c:v>
                </c:pt>
                <c:pt idx="19">
                  <c:v>266.0</c:v>
                </c:pt>
                <c:pt idx="20">
                  <c:v>273.0</c:v>
                </c:pt>
                <c:pt idx="21">
                  <c:v>277.0</c:v>
                </c:pt>
                <c:pt idx="22">
                  <c:v>311.0</c:v>
                </c:pt>
                <c:pt idx="23">
                  <c:v>329.0</c:v>
                </c:pt>
                <c:pt idx="24">
                  <c:v>358.0</c:v>
                </c:pt>
                <c:pt idx="25">
                  <c:v>364.0</c:v>
                </c:pt>
                <c:pt idx="26">
                  <c:v>372.0</c:v>
                </c:pt>
                <c:pt idx="27">
                  <c:v>385.0</c:v>
                </c:pt>
                <c:pt idx="28">
                  <c:v>407.0</c:v>
                </c:pt>
                <c:pt idx="29">
                  <c:v>421.0</c:v>
                </c:pt>
                <c:pt idx="30">
                  <c:v>451.0</c:v>
                </c:pt>
                <c:pt idx="31">
                  <c:v>497.0</c:v>
                </c:pt>
                <c:pt idx="32">
                  <c:v>511.0</c:v>
                </c:pt>
                <c:pt idx="33">
                  <c:v>523.0</c:v>
                </c:pt>
                <c:pt idx="34">
                  <c:v>536.0</c:v>
                </c:pt>
                <c:pt idx="35">
                  <c:v>548.0</c:v>
                </c:pt>
                <c:pt idx="36">
                  <c:v>561.0</c:v>
                </c:pt>
                <c:pt idx="37">
                  <c:v>571.0</c:v>
                </c:pt>
                <c:pt idx="38">
                  <c:v>585.0</c:v>
                </c:pt>
                <c:pt idx="39">
                  <c:v>592.0</c:v>
                </c:pt>
                <c:pt idx="40">
                  <c:v>599.0</c:v>
                </c:pt>
                <c:pt idx="41">
                  <c:v>604.0</c:v>
                </c:pt>
                <c:pt idx="42">
                  <c:v>613.0</c:v>
                </c:pt>
                <c:pt idx="43">
                  <c:v>624.0</c:v>
                </c:pt>
                <c:pt idx="44">
                  <c:v>632.0</c:v>
                </c:pt>
                <c:pt idx="45">
                  <c:v>634.0</c:v>
                </c:pt>
                <c:pt idx="46">
                  <c:v>639.0</c:v>
                </c:pt>
                <c:pt idx="47">
                  <c:v>642.0</c:v>
                </c:pt>
                <c:pt idx="48">
                  <c:v>645.0</c:v>
                </c:pt>
                <c:pt idx="49">
                  <c:v>649.0</c:v>
                </c:pt>
                <c:pt idx="50">
                  <c:v>654.0</c:v>
                </c:pt>
                <c:pt idx="51">
                  <c:v>663.0</c:v>
                </c:pt>
                <c:pt idx="52">
                  <c:v>666.0</c:v>
                </c:pt>
                <c:pt idx="53">
                  <c:v>670.0</c:v>
                </c:pt>
                <c:pt idx="54">
                  <c:v>676.0</c:v>
                </c:pt>
                <c:pt idx="55">
                  <c:v>685.0</c:v>
                </c:pt>
                <c:pt idx="56">
                  <c:v>699.0</c:v>
                </c:pt>
                <c:pt idx="57">
                  <c:v>729.0</c:v>
                </c:pt>
                <c:pt idx="58">
                  <c:v>746.0</c:v>
                </c:pt>
                <c:pt idx="59">
                  <c:v>770.0</c:v>
                </c:pt>
                <c:pt idx="60">
                  <c:v>793.0</c:v>
                </c:pt>
                <c:pt idx="61">
                  <c:v>818.0</c:v>
                </c:pt>
                <c:pt idx="62">
                  <c:v>867.0</c:v>
                </c:pt>
                <c:pt idx="63">
                  <c:v>882.0</c:v>
                </c:pt>
                <c:pt idx="64">
                  <c:v>883.0</c:v>
                </c:pt>
                <c:pt idx="65">
                  <c:v>891.0</c:v>
                </c:pt>
                <c:pt idx="66">
                  <c:v>897.0</c:v>
                </c:pt>
                <c:pt idx="67">
                  <c:v>910.0</c:v>
                </c:pt>
                <c:pt idx="68">
                  <c:v>914.0</c:v>
                </c:pt>
                <c:pt idx="69">
                  <c:v>917.0</c:v>
                </c:pt>
                <c:pt idx="70">
                  <c:v>921.0</c:v>
                </c:pt>
                <c:pt idx="71">
                  <c:v>931.0</c:v>
                </c:pt>
                <c:pt idx="72">
                  <c:v>937.0</c:v>
                </c:pt>
                <c:pt idx="73">
                  <c:v>942.0</c:v>
                </c:pt>
                <c:pt idx="74">
                  <c:v>949.0</c:v>
                </c:pt>
                <c:pt idx="75">
                  <c:v>954.0</c:v>
                </c:pt>
                <c:pt idx="76">
                  <c:v>957.0</c:v>
                </c:pt>
                <c:pt idx="77">
                  <c:v>963.0</c:v>
                </c:pt>
                <c:pt idx="78">
                  <c:v>973.0</c:v>
                </c:pt>
                <c:pt idx="79">
                  <c:v>981.0</c:v>
                </c:pt>
                <c:pt idx="80">
                  <c:v>989.0</c:v>
                </c:pt>
                <c:pt idx="81">
                  <c:v>990.0</c:v>
                </c:pt>
                <c:pt idx="82">
                  <c:v>1025.0</c:v>
                </c:pt>
                <c:pt idx="83">
                  <c:v>1054.0</c:v>
                </c:pt>
                <c:pt idx="84">
                  <c:v>1078.0</c:v>
                </c:pt>
                <c:pt idx="85">
                  <c:v>1090.0</c:v>
                </c:pt>
                <c:pt idx="86">
                  <c:v>1090.0</c:v>
                </c:pt>
                <c:pt idx="87">
                  <c:v>1091.0</c:v>
                </c:pt>
                <c:pt idx="88">
                  <c:v>1094.0</c:v>
                </c:pt>
                <c:pt idx="89">
                  <c:v>1098.0</c:v>
                </c:pt>
                <c:pt idx="90">
                  <c:v>1109.0</c:v>
                </c:pt>
                <c:pt idx="91">
                  <c:v>1112.0</c:v>
                </c:pt>
                <c:pt idx="92">
                  <c:v>1117.0</c:v>
                </c:pt>
                <c:pt idx="93">
                  <c:v>1124.0</c:v>
                </c:pt>
                <c:pt idx="94">
                  <c:v>1124.0</c:v>
                </c:pt>
                <c:pt idx="95">
                  <c:v>1124.0</c:v>
                </c:pt>
                <c:pt idx="96">
                  <c:v>1126.0</c:v>
                </c:pt>
                <c:pt idx="97">
                  <c:v>1128.0</c:v>
                </c:pt>
                <c:pt idx="98">
                  <c:v>1130.0</c:v>
                </c:pt>
                <c:pt idx="99">
                  <c:v>1130.0</c:v>
                </c:pt>
                <c:pt idx="100">
                  <c:v>1130.0</c:v>
                </c:pt>
                <c:pt idx="101">
                  <c:v>1132.0</c:v>
                </c:pt>
                <c:pt idx="102">
                  <c:v>1132.0</c:v>
                </c:pt>
                <c:pt idx="103">
                  <c:v>1133.0</c:v>
                </c:pt>
                <c:pt idx="104">
                  <c:v>1137.0</c:v>
                </c:pt>
                <c:pt idx="105">
                  <c:v>1138.0</c:v>
                </c:pt>
                <c:pt idx="106">
                  <c:v>1138.0</c:v>
                </c:pt>
                <c:pt idx="107">
                  <c:v>1138.0</c:v>
                </c:pt>
                <c:pt idx="108">
                  <c:v>1138.0</c:v>
                </c:pt>
                <c:pt idx="109">
                  <c:v>1140.0</c:v>
                </c:pt>
                <c:pt idx="110">
                  <c:v>1143.0</c:v>
                </c:pt>
                <c:pt idx="111">
                  <c:v>1145.0</c:v>
                </c:pt>
                <c:pt idx="112">
                  <c:v>1147.0</c:v>
                </c:pt>
                <c:pt idx="113">
                  <c:v>1147.0</c:v>
                </c:pt>
                <c:pt idx="114">
                  <c:v>1147.0</c:v>
                </c:pt>
                <c:pt idx="115">
                  <c:v>1147.0</c:v>
                </c:pt>
                <c:pt idx="116">
                  <c:v>1150.0</c:v>
                </c:pt>
                <c:pt idx="117">
                  <c:v>1153.0</c:v>
                </c:pt>
                <c:pt idx="118">
                  <c:v>1161.0</c:v>
                </c:pt>
                <c:pt idx="119">
                  <c:v>1165.0</c:v>
                </c:pt>
                <c:pt idx="120">
                  <c:v>1165.0</c:v>
                </c:pt>
                <c:pt idx="121">
                  <c:v>1167.0</c:v>
                </c:pt>
                <c:pt idx="122">
                  <c:v>1169.0</c:v>
                </c:pt>
                <c:pt idx="123">
                  <c:v>1173.0</c:v>
                </c:pt>
                <c:pt idx="124">
                  <c:v>1181.0</c:v>
                </c:pt>
                <c:pt idx="125">
                  <c:v>1183.0</c:v>
                </c:pt>
                <c:pt idx="126">
                  <c:v>1184.0</c:v>
                </c:pt>
                <c:pt idx="127">
                  <c:v>1185.0</c:v>
                </c:pt>
                <c:pt idx="128">
                  <c:v>1187.0</c:v>
                </c:pt>
                <c:pt idx="129">
                  <c:v>1189.0</c:v>
                </c:pt>
                <c:pt idx="130">
                  <c:v>1191.0</c:v>
                </c:pt>
                <c:pt idx="131">
                  <c:v>1193.0</c:v>
                </c:pt>
                <c:pt idx="132">
                  <c:v>1198.0</c:v>
                </c:pt>
                <c:pt idx="133">
                  <c:v>1200.0</c:v>
                </c:pt>
                <c:pt idx="134">
                  <c:v>1201.0</c:v>
                </c:pt>
                <c:pt idx="135">
                  <c:v>1201.0</c:v>
                </c:pt>
                <c:pt idx="136">
                  <c:v>1201.0</c:v>
                </c:pt>
                <c:pt idx="137">
                  <c:v>1201.0</c:v>
                </c:pt>
                <c:pt idx="138">
                  <c:v>1201.0</c:v>
                </c:pt>
                <c:pt idx="139">
                  <c:v>1201.0</c:v>
                </c:pt>
                <c:pt idx="140">
                  <c:v>1201.0</c:v>
                </c:pt>
                <c:pt idx="141">
                  <c:v>1201.0</c:v>
                </c:pt>
                <c:pt idx="142">
                  <c:v>1201.0</c:v>
                </c:pt>
                <c:pt idx="143">
                  <c:v>1201.0</c:v>
                </c:pt>
                <c:pt idx="144">
                  <c:v>1201.0</c:v>
                </c:pt>
                <c:pt idx="145">
                  <c:v>1201.0</c:v>
                </c:pt>
                <c:pt idx="146">
                  <c:v>1201.0</c:v>
                </c:pt>
                <c:pt idx="147">
                  <c:v>1201.0</c:v>
                </c:pt>
                <c:pt idx="148">
                  <c:v>1201.0</c:v>
                </c:pt>
                <c:pt idx="149">
                  <c:v>1201.0</c:v>
                </c:pt>
                <c:pt idx="150">
                  <c:v>1201.0</c:v>
                </c:pt>
                <c:pt idx="151">
                  <c:v>1201.0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Historical!$F$1</c:f>
              <c:strCache>
                <c:ptCount val="1"/>
                <c:pt idx="0">
                  <c:v>2015</c:v>
                </c:pt>
              </c:strCache>
            </c:strRef>
          </c:tx>
          <c:spPr>
            <a:ln w="22225">
              <a:prstDash val="sysDot"/>
            </a:ln>
          </c:spPr>
          <c:marker>
            <c:symbol val="none"/>
          </c:marker>
          <c:cat>
            <c:numRef>
              <c:f>Historical!$A$2:$A$153</c:f>
              <c:numCache>
                <c:formatCode>[$-409]d\-mmm;@</c:formatCode>
                <c:ptCount val="152"/>
                <c:pt idx="0">
                  <c:v>42704.0</c:v>
                </c:pt>
                <c:pt idx="1">
                  <c:v>42705.0</c:v>
                </c:pt>
                <c:pt idx="2">
                  <c:v>42706.0</c:v>
                </c:pt>
                <c:pt idx="3">
                  <c:v>42707.0</c:v>
                </c:pt>
                <c:pt idx="4">
                  <c:v>42708.0</c:v>
                </c:pt>
                <c:pt idx="5">
                  <c:v>42709.0</c:v>
                </c:pt>
                <c:pt idx="6">
                  <c:v>42710.0</c:v>
                </c:pt>
                <c:pt idx="7">
                  <c:v>42711.0</c:v>
                </c:pt>
                <c:pt idx="8">
                  <c:v>42712.0</c:v>
                </c:pt>
                <c:pt idx="9">
                  <c:v>42713.0</c:v>
                </c:pt>
                <c:pt idx="10">
                  <c:v>42714.0</c:v>
                </c:pt>
                <c:pt idx="11">
                  <c:v>42715.0</c:v>
                </c:pt>
                <c:pt idx="12">
                  <c:v>42716.0</c:v>
                </c:pt>
                <c:pt idx="13">
                  <c:v>42717.0</c:v>
                </c:pt>
                <c:pt idx="14">
                  <c:v>42718.0</c:v>
                </c:pt>
                <c:pt idx="15">
                  <c:v>42719.0</c:v>
                </c:pt>
                <c:pt idx="16">
                  <c:v>42720.0</c:v>
                </c:pt>
                <c:pt idx="17">
                  <c:v>42721.0</c:v>
                </c:pt>
                <c:pt idx="18">
                  <c:v>42722.0</c:v>
                </c:pt>
                <c:pt idx="19">
                  <c:v>42723.0</c:v>
                </c:pt>
                <c:pt idx="20">
                  <c:v>42724.0</c:v>
                </c:pt>
                <c:pt idx="21">
                  <c:v>42725.0</c:v>
                </c:pt>
                <c:pt idx="22">
                  <c:v>42726.0</c:v>
                </c:pt>
                <c:pt idx="23">
                  <c:v>42727.0</c:v>
                </c:pt>
                <c:pt idx="24">
                  <c:v>42728.0</c:v>
                </c:pt>
                <c:pt idx="25">
                  <c:v>42729.0</c:v>
                </c:pt>
                <c:pt idx="26">
                  <c:v>42730.0</c:v>
                </c:pt>
                <c:pt idx="27">
                  <c:v>42731.0</c:v>
                </c:pt>
                <c:pt idx="28">
                  <c:v>42732.0</c:v>
                </c:pt>
                <c:pt idx="29">
                  <c:v>42733.0</c:v>
                </c:pt>
                <c:pt idx="30">
                  <c:v>42734.0</c:v>
                </c:pt>
                <c:pt idx="31">
                  <c:v>42735.0</c:v>
                </c:pt>
                <c:pt idx="32">
                  <c:v>42736.0</c:v>
                </c:pt>
                <c:pt idx="33">
                  <c:v>42737.0</c:v>
                </c:pt>
                <c:pt idx="34">
                  <c:v>42738.0</c:v>
                </c:pt>
                <c:pt idx="35">
                  <c:v>42739.0</c:v>
                </c:pt>
                <c:pt idx="36">
                  <c:v>42740.0</c:v>
                </c:pt>
                <c:pt idx="37">
                  <c:v>42741.0</c:v>
                </c:pt>
                <c:pt idx="38">
                  <c:v>42742.0</c:v>
                </c:pt>
                <c:pt idx="39">
                  <c:v>42743.0</c:v>
                </c:pt>
                <c:pt idx="40">
                  <c:v>42744.0</c:v>
                </c:pt>
                <c:pt idx="41">
                  <c:v>42745.0</c:v>
                </c:pt>
                <c:pt idx="42">
                  <c:v>42746.0</c:v>
                </c:pt>
                <c:pt idx="43">
                  <c:v>42747.0</c:v>
                </c:pt>
                <c:pt idx="44">
                  <c:v>42748.0</c:v>
                </c:pt>
                <c:pt idx="45">
                  <c:v>42749.0</c:v>
                </c:pt>
                <c:pt idx="46">
                  <c:v>42750.0</c:v>
                </c:pt>
                <c:pt idx="47">
                  <c:v>42751.0</c:v>
                </c:pt>
                <c:pt idx="48">
                  <c:v>42752.0</c:v>
                </c:pt>
                <c:pt idx="49">
                  <c:v>42753.0</c:v>
                </c:pt>
                <c:pt idx="50">
                  <c:v>42754.0</c:v>
                </c:pt>
                <c:pt idx="51">
                  <c:v>42755.0</c:v>
                </c:pt>
                <c:pt idx="52">
                  <c:v>42756.0</c:v>
                </c:pt>
                <c:pt idx="53">
                  <c:v>42757.0</c:v>
                </c:pt>
                <c:pt idx="54">
                  <c:v>42758.0</c:v>
                </c:pt>
                <c:pt idx="55">
                  <c:v>42759.0</c:v>
                </c:pt>
                <c:pt idx="56">
                  <c:v>42760.0</c:v>
                </c:pt>
                <c:pt idx="57">
                  <c:v>42761.0</c:v>
                </c:pt>
                <c:pt idx="58">
                  <c:v>42762.0</c:v>
                </c:pt>
                <c:pt idx="59">
                  <c:v>42763.0</c:v>
                </c:pt>
                <c:pt idx="60">
                  <c:v>42764.0</c:v>
                </c:pt>
                <c:pt idx="61">
                  <c:v>42765.0</c:v>
                </c:pt>
                <c:pt idx="62">
                  <c:v>42766.0</c:v>
                </c:pt>
                <c:pt idx="63">
                  <c:v>42767.0</c:v>
                </c:pt>
                <c:pt idx="64">
                  <c:v>42768.0</c:v>
                </c:pt>
                <c:pt idx="65">
                  <c:v>42769.0</c:v>
                </c:pt>
                <c:pt idx="66">
                  <c:v>42770.0</c:v>
                </c:pt>
                <c:pt idx="67">
                  <c:v>42771.0</c:v>
                </c:pt>
                <c:pt idx="68">
                  <c:v>42772.0</c:v>
                </c:pt>
                <c:pt idx="69">
                  <c:v>42773.0</c:v>
                </c:pt>
                <c:pt idx="70">
                  <c:v>42774.0</c:v>
                </c:pt>
                <c:pt idx="71">
                  <c:v>42775.0</c:v>
                </c:pt>
                <c:pt idx="72">
                  <c:v>42776.0</c:v>
                </c:pt>
                <c:pt idx="73">
                  <c:v>42777.0</c:v>
                </c:pt>
                <c:pt idx="74">
                  <c:v>42778.0</c:v>
                </c:pt>
                <c:pt idx="75">
                  <c:v>42779.0</c:v>
                </c:pt>
                <c:pt idx="76">
                  <c:v>42780.0</c:v>
                </c:pt>
                <c:pt idx="77">
                  <c:v>42781.0</c:v>
                </c:pt>
                <c:pt idx="78">
                  <c:v>42782.0</c:v>
                </c:pt>
                <c:pt idx="79">
                  <c:v>42783.0</c:v>
                </c:pt>
                <c:pt idx="80">
                  <c:v>42784.0</c:v>
                </c:pt>
                <c:pt idx="81">
                  <c:v>42785.0</c:v>
                </c:pt>
                <c:pt idx="82">
                  <c:v>42786.0</c:v>
                </c:pt>
                <c:pt idx="83">
                  <c:v>42787.0</c:v>
                </c:pt>
                <c:pt idx="84">
                  <c:v>42788.0</c:v>
                </c:pt>
                <c:pt idx="85">
                  <c:v>42789.0</c:v>
                </c:pt>
                <c:pt idx="86">
                  <c:v>42790.0</c:v>
                </c:pt>
                <c:pt idx="87">
                  <c:v>42791.0</c:v>
                </c:pt>
                <c:pt idx="88">
                  <c:v>42792.0</c:v>
                </c:pt>
                <c:pt idx="89">
                  <c:v>42793.0</c:v>
                </c:pt>
                <c:pt idx="90">
                  <c:v>42794.0</c:v>
                </c:pt>
                <c:pt idx="91">
                  <c:v>42795.0</c:v>
                </c:pt>
                <c:pt idx="92">
                  <c:v>42796.0</c:v>
                </c:pt>
                <c:pt idx="93">
                  <c:v>42797.0</c:v>
                </c:pt>
                <c:pt idx="94">
                  <c:v>42798.0</c:v>
                </c:pt>
                <c:pt idx="95">
                  <c:v>42799.0</c:v>
                </c:pt>
                <c:pt idx="96">
                  <c:v>42800.0</c:v>
                </c:pt>
                <c:pt idx="97">
                  <c:v>42801.0</c:v>
                </c:pt>
                <c:pt idx="98">
                  <c:v>42802.0</c:v>
                </c:pt>
                <c:pt idx="99">
                  <c:v>42803.0</c:v>
                </c:pt>
                <c:pt idx="100">
                  <c:v>42804.0</c:v>
                </c:pt>
                <c:pt idx="101">
                  <c:v>42805.0</c:v>
                </c:pt>
                <c:pt idx="102">
                  <c:v>42806.0</c:v>
                </c:pt>
                <c:pt idx="103">
                  <c:v>42807.0</c:v>
                </c:pt>
                <c:pt idx="104">
                  <c:v>42808.0</c:v>
                </c:pt>
                <c:pt idx="105">
                  <c:v>42809.0</c:v>
                </c:pt>
                <c:pt idx="106">
                  <c:v>42810.0</c:v>
                </c:pt>
                <c:pt idx="107">
                  <c:v>42811.0</c:v>
                </c:pt>
                <c:pt idx="108">
                  <c:v>42812.0</c:v>
                </c:pt>
                <c:pt idx="109">
                  <c:v>42813.0</c:v>
                </c:pt>
                <c:pt idx="110">
                  <c:v>42814.0</c:v>
                </c:pt>
                <c:pt idx="111">
                  <c:v>42815.0</c:v>
                </c:pt>
                <c:pt idx="112">
                  <c:v>42816.0</c:v>
                </c:pt>
                <c:pt idx="113">
                  <c:v>42817.0</c:v>
                </c:pt>
                <c:pt idx="114">
                  <c:v>42818.0</c:v>
                </c:pt>
                <c:pt idx="115">
                  <c:v>42819.0</c:v>
                </c:pt>
                <c:pt idx="116">
                  <c:v>42820.0</c:v>
                </c:pt>
                <c:pt idx="117">
                  <c:v>42821.0</c:v>
                </c:pt>
                <c:pt idx="118">
                  <c:v>42822.0</c:v>
                </c:pt>
                <c:pt idx="119">
                  <c:v>42823.0</c:v>
                </c:pt>
                <c:pt idx="120">
                  <c:v>42824.0</c:v>
                </c:pt>
                <c:pt idx="121">
                  <c:v>42825.0</c:v>
                </c:pt>
                <c:pt idx="122">
                  <c:v>42826.0</c:v>
                </c:pt>
                <c:pt idx="123">
                  <c:v>42827.0</c:v>
                </c:pt>
                <c:pt idx="124">
                  <c:v>42828.0</c:v>
                </c:pt>
                <c:pt idx="125">
                  <c:v>42829.0</c:v>
                </c:pt>
                <c:pt idx="126">
                  <c:v>42830.0</c:v>
                </c:pt>
                <c:pt idx="127">
                  <c:v>42831.0</c:v>
                </c:pt>
                <c:pt idx="128">
                  <c:v>42832.0</c:v>
                </c:pt>
                <c:pt idx="129">
                  <c:v>42833.0</c:v>
                </c:pt>
                <c:pt idx="130">
                  <c:v>42834.0</c:v>
                </c:pt>
                <c:pt idx="131">
                  <c:v>42835.0</c:v>
                </c:pt>
                <c:pt idx="132">
                  <c:v>42836.0</c:v>
                </c:pt>
                <c:pt idx="133">
                  <c:v>42837.0</c:v>
                </c:pt>
                <c:pt idx="134">
                  <c:v>42838.0</c:v>
                </c:pt>
                <c:pt idx="135">
                  <c:v>42839.0</c:v>
                </c:pt>
                <c:pt idx="136">
                  <c:v>42840.0</c:v>
                </c:pt>
                <c:pt idx="137">
                  <c:v>42841.0</c:v>
                </c:pt>
                <c:pt idx="138">
                  <c:v>42842.0</c:v>
                </c:pt>
                <c:pt idx="139">
                  <c:v>42843.0</c:v>
                </c:pt>
                <c:pt idx="140">
                  <c:v>42844.0</c:v>
                </c:pt>
                <c:pt idx="141">
                  <c:v>42845.0</c:v>
                </c:pt>
                <c:pt idx="142">
                  <c:v>42846.0</c:v>
                </c:pt>
                <c:pt idx="143">
                  <c:v>42847.0</c:v>
                </c:pt>
                <c:pt idx="144">
                  <c:v>42848.0</c:v>
                </c:pt>
                <c:pt idx="145">
                  <c:v>42849.0</c:v>
                </c:pt>
                <c:pt idx="146">
                  <c:v>42850.0</c:v>
                </c:pt>
                <c:pt idx="147">
                  <c:v>42851.0</c:v>
                </c:pt>
                <c:pt idx="148">
                  <c:v>42852.0</c:v>
                </c:pt>
                <c:pt idx="149">
                  <c:v>42853.0</c:v>
                </c:pt>
                <c:pt idx="150">
                  <c:v>42854.0</c:v>
                </c:pt>
                <c:pt idx="151">
                  <c:v>42855.0</c:v>
                </c:pt>
              </c:numCache>
            </c:numRef>
          </c:cat>
          <c:val>
            <c:numRef>
              <c:f>Historical!$F$2:$F$153</c:f>
              <c:numCache>
                <c:formatCode>General</c:formatCode>
                <c:ptCount val="152"/>
                <c:pt idx="0">
                  <c:v>50.0</c:v>
                </c:pt>
                <c:pt idx="1">
                  <c:v>63.0</c:v>
                </c:pt>
                <c:pt idx="2">
                  <c:v>73.0</c:v>
                </c:pt>
                <c:pt idx="3">
                  <c:v>77.0</c:v>
                </c:pt>
                <c:pt idx="4">
                  <c:v>78.0</c:v>
                </c:pt>
                <c:pt idx="5">
                  <c:v>86.0</c:v>
                </c:pt>
                <c:pt idx="6">
                  <c:v>92.0</c:v>
                </c:pt>
                <c:pt idx="7">
                  <c:v>98.0</c:v>
                </c:pt>
                <c:pt idx="8">
                  <c:v>101.0</c:v>
                </c:pt>
                <c:pt idx="9">
                  <c:v>108.0</c:v>
                </c:pt>
                <c:pt idx="10">
                  <c:v>114.0</c:v>
                </c:pt>
                <c:pt idx="11">
                  <c:v>120.0</c:v>
                </c:pt>
                <c:pt idx="12">
                  <c:v>123.0</c:v>
                </c:pt>
                <c:pt idx="13">
                  <c:v>126.0</c:v>
                </c:pt>
                <c:pt idx="14">
                  <c:v>142.0</c:v>
                </c:pt>
                <c:pt idx="15">
                  <c:v>150.0</c:v>
                </c:pt>
                <c:pt idx="16">
                  <c:v>163.0</c:v>
                </c:pt>
                <c:pt idx="17">
                  <c:v>166.0</c:v>
                </c:pt>
                <c:pt idx="18">
                  <c:v>171.0</c:v>
                </c:pt>
                <c:pt idx="19">
                  <c:v>174.0</c:v>
                </c:pt>
                <c:pt idx="20">
                  <c:v>180.0</c:v>
                </c:pt>
                <c:pt idx="21">
                  <c:v>191.0</c:v>
                </c:pt>
                <c:pt idx="22">
                  <c:v>197.0</c:v>
                </c:pt>
                <c:pt idx="23">
                  <c:v>201.0</c:v>
                </c:pt>
                <c:pt idx="24">
                  <c:v>203.0</c:v>
                </c:pt>
                <c:pt idx="25">
                  <c:v>226.0</c:v>
                </c:pt>
                <c:pt idx="26">
                  <c:v>245.0</c:v>
                </c:pt>
                <c:pt idx="27">
                  <c:v>274.0</c:v>
                </c:pt>
                <c:pt idx="28">
                  <c:v>306.0</c:v>
                </c:pt>
                <c:pt idx="29">
                  <c:v>360.0</c:v>
                </c:pt>
                <c:pt idx="30">
                  <c:v>427.0</c:v>
                </c:pt>
                <c:pt idx="31">
                  <c:v>431.0</c:v>
                </c:pt>
                <c:pt idx="32">
                  <c:v>434.0</c:v>
                </c:pt>
                <c:pt idx="33">
                  <c:v>439.0</c:v>
                </c:pt>
                <c:pt idx="34">
                  <c:v>449.0</c:v>
                </c:pt>
                <c:pt idx="35">
                  <c:v>451.0</c:v>
                </c:pt>
                <c:pt idx="36">
                  <c:v>495.0</c:v>
                </c:pt>
                <c:pt idx="37">
                  <c:v>497.0</c:v>
                </c:pt>
                <c:pt idx="38">
                  <c:v>499.0</c:v>
                </c:pt>
                <c:pt idx="39">
                  <c:v>500.0</c:v>
                </c:pt>
                <c:pt idx="40">
                  <c:v>512.0</c:v>
                </c:pt>
                <c:pt idx="41">
                  <c:v>514.0</c:v>
                </c:pt>
                <c:pt idx="42">
                  <c:v>523.0</c:v>
                </c:pt>
                <c:pt idx="43">
                  <c:v>529.0</c:v>
                </c:pt>
                <c:pt idx="44">
                  <c:v>532.0</c:v>
                </c:pt>
                <c:pt idx="45">
                  <c:v>538.0</c:v>
                </c:pt>
                <c:pt idx="46">
                  <c:v>562.0</c:v>
                </c:pt>
                <c:pt idx="47">
                  <c:v>567.0</c:v>
                </c:pt>
                <c:pt idx="48">
                  <c:v>576.0</c:v>
                </c:pt>
                <c:pt idx="49">
                  <c:v>581.0</c:v>
                </c:pt>
                <c:pt idx="50">
                  <c:v>592.0</c:v>
                </c:pt>
                <c:pt idx="51">
                  <c:v>606.0</c:v>
                </c:pt>
                <c:pt idx="52">
                  <c:v>636.0</c:v>
                </c:pt>
                <c:pt idx="53">
                  <c:v>658.0</c:v>
                </c:pt>
                <c:pt idx="54">
                  <c:v>672.0</c:v>
                </c:pt>
                <c:pt idx="55">
                  <c:v>679.0</c:v>
                </c:pt>
                <c:pt idx="56">
                  <c:v>708.0</c:v>
                </c:pt>
                <c:pt idx="57">
                  <c:v>730.0</c:v>
                </c:pt>
                <c:pt idx="58">
                  <c:v>742.0</c:v>
                </c:pt>
                <c:pt idx="59">
                  <c:v>764.0</c:v>
                </c:pt>
                <c:pt idx="60">
                  <c:v>801.0</c:v>
                </c:pt>
                <c:pt idx="61">
                  <c:v>830.0</c:v>
                </c:pt>
                <c:pt idx="62">
                  <c:v>844.0</c:v>
                </c:pt>
                <c:pt idx="63">
                  <c:v>859.0</c:v>
                </c:pt>
                <c:pt idx="64">
                  <c:v>870.0</c:v>
                </c:pt>
                <c:pt idx="65">
                  <c:v>877.0</c:v>
                </c:pt>
                <c:pt idx="66">
                  <c:v>882.0</c:v>
                </c:pt>
                <c:pt idx="67">
                  <c:v>897.0</c:v>
                </c:pt>
                <c:pt idx="68">
                  <c:v>902.0</c:v>
                </c:pt>
                <c:pt idx="69">
                  <c:v>911.0</c:v>
                </c:pt>
                <c:pt idx="70">
                  <c:v>914.0</c:v>
                </c:pt>
                <c:pt idx="71">
                  <c:v>922.0</c:v>
                </c:pt>
                <c:pt idx="72">
                  <c:v>925.0</c:v>
                </c:pt>
                <c:pt idx="73">
                  <c:v>926.0</c:v>
                </c:pt>
                <c:pt idx="74">
                  <c:v>932.0</c:v>
                </c:pt>
                <c:pt idx="75">
                  <c:v>936.0</c:v>
                </c:pt>
                <c:pt idx="76">
                  <c:v>936.0</c:v>
                </c:pt>
                <c:pt idx="77">
                  <c:v>939.0</c:v>
                </c:pt>
                <c:pt idx="78">
                  <c:v>948.0</c:v>
                </c:pt>
                <c:pt idx="79">
                  <c:v>951.0</c:v>
                </c:pt>
                <c:pt idx="80">
                  <c:v>952.0</c:v>
                </c:pt>
                <c:pt idx="81">
                  <c:v>964.0</c:v>
                </c:pt>
                <c:pt idx="82">
                  <c:v>969.0</c:v>
                </c:pt>
                <c:pt idx="83">
                  <c:v>984.0</c:v>
                </c:pt>
                <c:pt idx="84">
                  <c:v>997.0</c:v>
                </c:pt>
                <c:pt idx="85">
                  <c:v>1003.0</c:v>
                </c:pt>
                <c:pt idx="86">
                  <c:v>1014.0</c:v>
                </c:pt>
                <c:pt idx="87">
                  <c:v>1021.0</c:v>
                </c:pt>
                <c:pt idx="88">
                  <c:v>1029.0</c:v>
                </c:pt>
                <c:pt idx="89">
                  <c:v>1034.0</c:v>
                </c:pt>
                <c:pt idx="90">
                  <c:v>1034.0</c:v>
                </c:pt>
                <c:pt idx="91">
                  <c:v>1034.0</c:v>
                </c:pt>
                <c:pt idx="92">
                  <c:v>1034.0</c:v>
                </c:pt>
                <c:pt idx="93">
                  <c:v>1038.0</c:v>
                </c:pt>
                <c:pt idx="94">
                  <c:v>1038.0</c:v>
                </c:pt>
                <c:pt idx="95">
                  <c:v>1038.0</c:v>
                </c:pt>
                <c:pt idx="96">
                  <c:v>1038.0</c:v>
                </c:pt>
                <c:pt idx="97">
                  <c:v>1038.0</c:v>
                </c:pt>
                <c:pt idx="98">
                  <c:v>1038.0</c:v>
                </c:pt>
                <c:pt idx="99">
                  <c:v>1038.0</c:v>
                </c:pt>
                <c:pt idx="100">
                  <c:v>1038.0</c:v>
                </c:pt>
                <c:pt idx="101">
                  <c:v>1038.0</c:v>
                </c:pt>
                <c:pt idx="102">
                  <c:v>1038.0</c:v>
                </c:pt>
                <c:pt idx="103">
                  <c:v>1038.0</c:v>
                </c:pt>
                <c:pt idx="104">
                  <c:v>1038.0</c:v>
                </c:pt>
                <c:pt idx="105">
                  <c:v>1038.0</c:v>
                </c:pt>
                <c:pt idx="106">
                  <c:v>1038.0</c:v>
                </c:pt>
                <c:pt idx="107">
                  <c:v>1038.0</c:v>
                </c:pt>
                <c:pt idx="108">
                  <c:v>1038.0</c:v>
                </c:pt>
                <c:pt idx="109">
                  <c:v>1038.0</c:v>
                </c:pt>
                <c:pt idx="110">
                  <c:v>1038.0</c:v>
                </c:pt>
                <c:pt idx="111">
                  <c:v>1038.0</c:v>
                </c:pt>
                <c:pt idx="112">
                  <c:v>1038.0</c:v>
                </c:pt>
                <c:pt idx="113">
                  <c:v>1038.0</c:v>
                </c:pt>
                <c:pt idx="114">
                  <c:v>1038.0</c:v>
                </c:pt>
                <c:pt idx="115">
                  <c:v>1038.0</c:v>
                </c:pt>
                <c:pt idx="116">
                  <c:v>1038.0</c:v>
                </c:pt>
                <c:pt idx="117">
                  <c:v>1038.0</c:v>
                </c:pt>
                <c:pt idx="118">
                  <c:v>1038.0</c:v>
                </c:pt>
                <c:pt idx="119">
                  <c:v>1038.0</c:v>
                </c:pt>
                <c:pt idx="120">
                  <c:v>1038.0</c:v>
                </c:pt>
                <c:pt idx="121">
                  <c:v>1038.0</c:v>
                </c:pt>
                <c:pt idx="122">
                  <c:v>1038.0</c:v>
                </c:pt>
                <c:pt idx="123">
                  <c:v>1038.0</c:v>
                </c:pt>
                <c:pt idx="124">
                  <c:v>1038.0</c:v>
                </c:pt>
                <c:pt idx="125">
                  <c:v>1038.0</c:v>
                </c:pt>
                <c:pt idx="126">
                  <c:v>1038.0</c:v>
                </c:pt>
                <c:pt idx="127">
                  <c:v>1038.0</c:v>
                </c:pt>
                <c:pt idx="128">
                  <c:v>1038.0</c:v>
                </c:pt>
                <c:pt idx="129">
                  <c:v>1038.0</c:v>
                </c:pt>
                <c:pt idx="130">
                  <c:v>1038.0</c:v>
                </c:pt>
                <c:pt idx="131">
                  <c:v>1038.0</c:v>
                </c:pt>
                <c:pt idx="132">
                  <c:v>1038.0</c:v>
                </c:pt>
                <c:pt idx="133">
                  <c:v>1038.0</c:v>
                </c:pt>
                <c:pt idx="134">
                  <c:v>1038.0</c:v>
                </c:pt>
                <c:pt idx="135">
                  <c:v>1038.0</c:v>
                </c:pt>
                <c:pt idx="136">
                  <c:v>1038.0</c:v>
                </c:pt>
                <c:pt idx="137">
                  <c:v>1038.0</c:v>
                </c:pt>
                <c:pt idx="138">
                  <c:v>1038.0</c:v>
                </c:pt>
                <c:pt idx="139">
                  <c:v>1038.0</c:v>
                </c:pt>
                <c:pt idx="140">
                  <c:v>1038.0</c:v>
                </c:pt>
                <c:pt idx="141">
                  <c:v>1038.0</c:v>
                </c:pt>
                <c:pt idx="142">
                  <c:v>1038.0</c:v>
                </c:pt>
                <c:pt idx="143">
                  <c:v>1038.0</c:v>
                </c:pt>
                <c:pt idx="144">
                  <c:v>1038.0</c:v>
                </c:pt>
                <c:pt idx="145">
                  <c:v>1038.0</c:v>
                </c:pt>
                <c:pt idx="146">
                  <c:v>1038.0</c:v>
                </c:pt>
                <c:pt idx="147">
                  <c:v>1038.0</c:v>
                </c:pt>
                <c:pt idx="148">
                  <c:v>1038.0</c:v>
                </c:pt>
                <c:pt idx="149">
                  <c:v>1038.0</c:v>
                </c:pt>
                <c:pt idx="150">
                  <c:v>1038.0</c:v>
                </c:pt>
                <c:pt idx="151">
                  <c:v>1038.0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Historical!$G$1</c:f>
              <c:strCache>
                <c:ptCount val="1"/>
                <c:pt idx="0">
                  <c:v>2014</c:v>
                </c:pt>
              </c:strCache>
            </c:strRef>
          </c:tx>
          <c:spPr>
            <a:ln w="19050">
              <a:prstDash val="sysDot"/>
            </a:ln>
          </c:spPr>
          <c:marker>
            <c:symbol val="none"/>
          </c:marker>
          <c:cat>
            <c:numRef>
              <c:f>Historical!$A$2:$A$153</c:f>
              <c:numCache>
                <c:formatCode>[$-409]d\-mmm;@</c:formatCode>
                <c:ptCount val="152"/>
                <c:pt idx="0">
                  <c:v>42704.0</c:v>
                </c:pt>
                <c:pt idx="1">
                  <c:v>42705.0</c:v>
                </c:pt>
                <c:pt idx="2">
                  <c:v>42706.0</c:v>
                </c:pt>
                <c:pt idx="3">
                  <c:v>42707.0</c:v>
                </c:pt>
                <c:pt idx="4">
                  <c:v>42708.0</c:v>
                </c:pt>
                <c:pt idx="5">
                  <c:v>42709.0</c:v>
                </c:pt>
                <c:pt idx="6">
                  <c:v>42710.0</c:v>
                </c:pt>
                <c:pt idx="7">
                  <c:v>42711.0</c:v>
                </c:pt>
                <c:pt idx="8">
                  <c:v>42712.0</c:v>
                </c:pt>
                <c:pt idx="9">
                  <c:v>42713.0</c:v>
                </c:pt>
                <c:pt idx="10">
                  <c:v>42714.0</c:v>
                </c:pt>
                <c:pt idx="11">
                  <c:v>42715.0</c:v>
                </c:pt>
                <c:pt idx="12">
                  <c:v>42716.0</c:v>
                </c:pt>
                <c:pt idx="13">
                  <c:v>42717.0</c:v>
                </c:pt>
                <c:pt idx="14">
                  <c:v>42718.0</c:v>
                </c:pt>
                <c:pt idx="15">
                  <c:v>42719.0</c:v>
                </c:pt>
                <c:pt idx="16">
                  <c:v>42720.0</c:v>
                </c:pt>
                <c:pt idx="17">
                  <c:v>42721.0</c:v>
                </c:pt>
                <c:pt idx="18">
                  <c:v>42722.0</c:v>
                </c:pt>
                <c:pt idx="19">
                  <c:v>42723.0</c:v>
                </c:pt>
                <c:pt idx="20">
                  <c:v>42724.0</c:v>
                </c:pt>
                <c:pt idx="21">
                  <c:v>42725.0</c:v>
                </c:pt>
                <c:pt idx="22">
                  <c:v>42726.0</c:v>
                </c:pt>
                <c:pt idx="23">
                  <c:v>42727.0</c:v>
                </c:pt>
                <c:pt idx="24">
                  <c:v>42728.0</c:v>
                </c:pt>
                <c:pt idx="25">
                  <c:v>42729.0</c:v>
                </c:pt>
                <c:pt idx="26">
                  <c:v>42730.0</c:v>
                </c:pt>
                <c:pt idx="27">
                  <c:v>42731.0</c:v>
                </c:pt>
                <c:pt idx="28">
                  <c:v>42732.0</c:v>
                </c:pt>
                <c:pt idx="29">
                  <c:v>42733.0</c:v>
                </c:pt>
                <c:pt idx="30">
                  <c:v>42734.0</c:v>
                </c:pt>
                <c:pt idx="31">
                  <c:v>42735.0</c:v>
                </c:pt>
                <c:pt idx="32">
                  <c:v>42736.0</c:v>
                </c:pt>
                <c:pt idx="33">
                  <c:v>42737.0</c:v>
                </c:pt>
                <c:pt idx="34">
                  <c:v>42738.0</c:v>
                </c:pt>
                <c:pt idx="35">
                  <c:v>42739.0</c:v>
                </c:pt>
                <c:pt idx="36">
                  <c:v>42740.0</c:v>
                </c:pt>
                <c:pt idx="37">
                  <c:v>42741.0</c:v>
                </c:pt>
                <c:pt idx="38">
                  <c:v>42742.0</c:v>
                </c:pt>
                <c:pt idx="39">
                  <c:v>42743.0</c:v>
                </c:pt>
                <c:pt idx="40">
                  <c:v>42744.0</c:v>
                </c:pt>
                <c:pt idx="41">
                  <c:v>42745.0</c:v>
                </c:pt>
                <c:pt idx="42">
                  <c:v>42746.0</c:v>
                </c:pt>
                <c:pt idx="43">
                  <c:v>42747.0</c:v>
                </c:pt>
                <c:pt idx="44">
                  <c:v>42748.0</c:v>
                </c:pt>
                <c:pt idx="45">
                  <c:v>42749.0</c:v>
                </c:pt>
                <c:pt idx="46">
                  <c:v>42750.0</c:v>
                </c:pt>
                <c:pt idx="47">
                  <c:v>42751.0</c:v>
                </c:pt>
                <c:pt idx="48">
                  <c:v>42752.0</c:v>
                </c:pt>
                <c:pt idx="49">
                  <c:v>42753.0</c:v>
                </c:pt>
                <c:pt idx="50">
                  <c:v>42754.0</c:v>
                </c:pt>
                <c:pt idx="51">
                  <c:v>42755.0</c:v>
                </c:pt>
                <c:pt idx="52">
                  <c:v>42756.0</c:v>
                </c:pt>
                <c:pt idx="53">
                  <c:v>42757.0</c:v>
                </c:pt>
                <c:pt idx="54">
                  <c:v>42758.0</c:v>
                </c:pt>
                <c:pt idx="55">
                  <c:v>42759.0</c:v>
                </c:pt>
                <c:pt idx="56">
                  <c:v>42760.0</c:v>
                </c:pt>
                <c:pt idx="57">
                  <c:v>42761.0</c:v>
                </c:pt>
                <c:pt idx="58">
                  <c:v>42762.0</c:v>
                </c:pt>
                <c:pt idx="59">
                  <c:v>42763.0</c:v>
                </c:pt>
                <c:pt idx="60">
                  <c:v>42764.0</c:v>
                </c:pt>
                <c:pt idx="61">
                  <c:v>42765.0</c:v>
                </c:pt>
                <c:pt idx="62">
                  <c:v>42766.0</c:v>
                </c:pt>
                <c:pt idx="63">
                  <c:v>42767.0</c:v>
                </c:pt>
                <c:pt idx="64">
                  <c:v>42768.0</c:v>
                </c:pt>
                <c:pt idx="65">
                  <c:v>42769.0</c:v>
                </c:pt>
                <c:pt idx="66">
                  <c:v>42770.0</c:v>
                </c:pt>
                <c:pt idx="67">
                  <c:v>42771.0</c:v>
                </c:pt>
                <c:pt idx="68">
                  <c:v>42772.0</c:v>
                </c:pt>
                <c:pt idx="69">
                  <c:v>42773.0</c:v>
                </c:pt>
                <c:pt idx="70">
                  <c:v>42774.0</c:v>
                </c:pt>
                <c:pt idx="71">
                  <c:v>42775.0</c:v>
                </c:pt>
                <c:pt idx="72">
                  <c:v>42776.0</c:v>
                </c:pt>
                <c:pt idx="73">
                  <c:v>42777.0</c:v>
                </c:pt>
                <c:pt idx="74">
                  <c:v>42778.0</c:v>
                </c:pt>
                <c:pt idx="75">
                  <c:v>42779.0</c:v>
                </c:pt>
                <c:pt idx="76">
                  <c:v>42780.0</c:v>
                </c:pt>
                <c:pt idx="77">
                  <c:v>42781.0</c:v>
                </c:pt>
                <c:pt idx="78">
                  <c:v>42782.0</c:v>
                </c:pt>
                <c:pt idx="79">
                  <c:v>42783.0</c:v>
                </c:pt>
                <c:pt idx="80">
                  <c:v>42784.0</c:v>
                </c:pt>
                <c:pt idx="81">
                  <c:v>42785.0</c:v>
                </c:pt>
                <c:pt idx="82">
                  <c:v>42786.0</c:v>
                </c:pt>
                <c:pt idx="83">
                  <c:v>42787.0</c:v>
                </c:pt>
                <c:pt idx="84">
                  <c:v>42788.0</c:v>
                </c:pt>
                <c:pt idx="85">
                  <c:v>42789.0</c:v>
                </c:pt>
                <c:pt idx="86">
                  <c:v>42790.0</c:v>
                </c:pt>
                <c:pt idx="87">
                  <c:v>42791.0</c:v>
                </c:pt>
                <c:pt idx="88">
                  <c:v>42792.0</c:v>
                </c:pt>
                <c:pt idx="89">
                  <c:v>42793.0</c:v>
                </c:pt>
                <c:pt idx="90">
                  <c:v>42794.0</c:v>
                </c:pt>
                <c:pt idx="91">
                  <c:v>42795.0</c:v>
                </c:pt>
                <c:pt idx="92">
                  <c:v>42796.0</c:v>
                </c:pt>
                <c:pt idx="93">
                  <c:v>42797.0</c:v>
                </c:pt>
                <c:pt idx="94">
                  <c:v>42798.0</c:v>
                </c:pt>
                <c:pt idx="95">
                  <c:v>42799.0</c:v>
                </c:pt>
                <c:pt idx="96">
                  <c:v>42800.0</c:v>
                </c:pt>
                <c:pt idx="97">
                  <c:v>42801.0</c:v>
                </c:pt>
                <c:pt idx="98">
                  <c:v>42802.0</c:v>
                </c:pt>
                <c:pt idx="99">
                  <c:v>42803.0</c:v>
                </c:pt>
                <c:pt idx="100">
                  <c:v>42804.0</c:v>
                </c:pt>
                <c:pt idx="101">
                  <c:v>42805.0</c:v>
                </c:pt>
                <c:pt idx="102">
                  <c:v>42806.0</c:v>
                </c:pt>
                <c:pt idx="103">
                  <c:v>42807.0</c:v>
                </c:pt>
                <c:pt idx="104">
                  <c:v>42808.0</c:v>
                </c:pt>
                <c:pt idx="105">
                  <c:v>42809.0</c:v>
                </c:pt>
                <c:pt idx="106">
                  <c:v>42810.0</c:v>
                </c:pt>
                <c:pt idx="107">
                  <c:v>42811.0</c:v>
                </c:pt>
                <c:pt idx="108">
                  <c:v>42812.0</c:v>
                </c:pt>
                <c:pt idx="109">
                  <c:v>42813.0</c:v>
                </c:pt>
                <c:pt idx="110">
                  <c:v>42814.0</c:v>
                </c:pt>
                <c:pt idx="111">
                  <c:v>42815.0</c:v>
                </c:pt>
                <c:pt idx="112">
                  <c:v>42816.0</c:v>
                </c:pt>
                <c:pt idx="113">
                  <c:v>42817.0</c:v>
                </c:pt>
                <c:pt idx="114">
                  <c:v>42818.0</c:v>
                </c:pt>
                <c:pt idx="115">
                  <c:v>42819.0</c:v>
                </c:pt>
                <c:pt idx="116">
                  <c:v>42820.0</c:v>
                </c:pt>
                <c:pt idx="117">
                  <c:v>42821.0</c:v>
                </c:pt>
                <c:pt idx="118">
                  <c:v>42822.0</c:v>
                </c:pt>
                <c:pt idx="119">
                  <c:v>42823.0</c:v>
                </c:pt>
                <c:pt idx="120">
                  <c:v>42824.0</c:v>
                </c:pt>
                <c:pt idx="121">
                  <c:v>42825.0</c:v>
                </c:pt>
                <c:pt idx="122">
                  <c:v>42826.0</c:v>
                </c:pt>
                <c:pt idx="123">
                  <c:v>42827.0</c:v>
                </c:pt>
                <c:pt idx="124">
                  <c:v>42828.0</c:v>
                </c:pt>
                <c:pt idx="125">
                  <c:v>42829.0</c:v>
                </c:pt>
                <c:pt idx="126">
                  <c:v>42830.0</c:v>
                </c:pt>
                <c:pt idx="127">
                  <c:v>42831.0</c:v>
                </c:pt>
                <c:pt idx="128">
                  <c:v>42832.0</c:v>
                </c:pt>
                <c:pt idx="129">
                  <c:v>42833.0</c:v>
                </c:pt>
                <c:pt idx="130">
                  <c:v>42834.0</c:v>
                </c:pt>
                <c:pt idx="131">
                  <c:v>42835.0</c:v>
                </c:pt>
                <c:pt idx="132">
                  <c:v>42836.0</c:v>
                </c:pt>
                <c:pt idx="133">
                  <c:v>42837.0</c:v>
                </c:pt>
                <c:pt idx="134">
                  <c:v>42838.0</c:v>
                </c:pt>
                <c:pt idx="135">
                  <c:v>42839.0</c:v>
                </c:pt>
                <c:pt idx="136">
                  <c:v>42840.0</c:v>
                </c:pt>
                <c:pt idx="137">
                  <c:v>42841.0</c:v>
                </c:pt>
                <c:pt idx="138">
                  <c:v>42842.0</c:v>
                </c:pt>
                <c:pt idx="139">
                  <c:v>42843.0</c:v>
                </c:pt>
                <c:pt idx="140">
                  <c:v>42844.0</c:v>
                </c:pt>
                <c:pt idx="141">
                  <c:v>42845.0</c:v>
                </c:pt>
                <c:pt idx="142">
                  <c:v>42846.0</c:v>
                </c:pt>
                <c:pt idx="143">
                  <c:v>42847.0</c:v>
                </c:pt>
                <c:pt idx="144">
                  <c:v>42848.0</c:v>
                </c:pt>
                <c:pt idx="145">
                  <c:v>42849.0</c:v>
                </c:pt>
                <c:pt idx="146">
                  <c:v>42850.0</c:v>
                </c:pt>
                <c:pt idx="147">
                  <c:v>42851.0</c:v>
                </c:pt>
                <c:pt idx="148">
                  <c:v>42852.0</c:v>
                </c:pt>
                <c:pt idx="149">
                  <c:v>42853.0</c:v>
                </c:pt>
                <c:pt idx="150">
                  <c:v>42854.0</c:v>
                </c:pt>
                <c:pt idx="151">
                  <c:v>42855.0</c:v>
                </c:pt>
              </c:numCache>
            </c:numRef>
          </c:cat>
          <c:val>
            <c:numRef>
              <c:f>Historical!$G$2:$G$153</c:f>
              <c:numCache>
                <c:formatCode>General</c:formatCode>
                <c:ptCount val="152"/>
                <c:pt idx="0">
                  <c:v>21.0</c:v>
                </c:pt>
                <c:pt idx="1">
                  <c:v>35.0</c:v>
                </c:pt>
                <c:pt idx="2">
                  <c:v>39.0</c:v>
                </c:pt>
                <c:pt idx="3">
                  <c:v>44.0</c:v>
                </c:pt>
                <c:pt idx="4">
                  <c:v>45.0</c:v>
                </c:pt>
                <c:pt idx="5">
                  <c:v>46.0</c:v>
                </c:pt>
                <c:pt idx="6">
                  <c:v>48.0</c:v>
                </c:pt>
                <c:pt idx="7">
                  <c:v>53.0</c:v>
                </c:pt>
                <c:pt idx="8">
                  <c:v>59.0</c:v>
                </c:pt>
                <c:pt idx="9">
                  <c:v>62.0</c:v>
                </c:pt>
                <c:pt idx="10">
                  <c:v>64.0</c:v>
                </c:pt>
                <c:pt idx="11">
                  <c:v>66.0</c:v>
                </c:pt>
                <c:pt idx="12">
                  <c:v>70.0</c:v>
                </c:pt>
                <c:pt idx="13">
                  <c:v>70.0</c:v>
                </c:pt>
                <c:pt idx="14">
                  <c:v>71.0</c:v>
                </c:pt>
                <c:pt idx="15">
                  <c:v>71.0</c:v>
                </c:pt>
                <c:pt idx="16">
                  <c:v>74.0</c:v>
                </c:pt>
                <c:pt idx="17">
                  <c:v>74.0</c:v>
                </c:pt>
                <c:pt idx="18">
                  <c:v>74.0</c:v>
                </c:pt>
                <c:pt idx="19">
                  <c:v>74.0</c:v>
                </c:pt>
                <c:pt idx="20">
                  <c:v>74.0</c:v>
                </c:pt>
                <c:pt idx="21">
                  <c:v>74.0</c:v>
                </c:pt>
                <c:pt idx="22">
                  <c:v>74.0</c:v>
                </c:pt>
                <c:pt idx="23">
                  <c:v>84.0</c:v>
                </c:pt>
                <c:pt idx="24">
                  <c:v>84.0</c:v>
                </c:pt>
                <c:pt idx="25">
                  <c:v>84.0</c:v>
                </c:pt>
                <c:pt idx="26">
                  <c:v>88.0</c:v>
                </c:pt>
                <c:pt idx="27">
                  <c:v>90.0</c:v>
                </c:pt>
                <c:pt idx="28">
                  <c:v>91.0</c:v>
                </c:pt>
                <c:pt idx="29">
                  <c:v>95.0</c:v>
                </c:pt>
                <c:pt idx="30">
                  <c:v>95.0</c:v>
                </c:pt>
                <c:pt idx="31">
                  <c:v>97.0</c:v>
                </c:pt>
                <c:pt idx="32">
                  <c:v>100.0</c:v>
                </c:pt>
                <c:pt idx="33">
                  <c:v>102.0</c:v>
                </c:pt>
                <c:pt idx="34">
                  <c:v>104.0</c:v>
                </c:pt>
                <c:pt idx="35">
                  <c:v>109.0</c:v>
                </c:pt>
                <c:pt idx="36">
                  <c:v>112.0</c:v>
                </c:pt>
                <c:pt idx="37">
                  <c:v>115.0</c:v>
                </c:pt>
                <c:pt idx="38">
                  <c:v>132.0</c:v>
                </c:pt>
                <c:pt idx="39">
                  <c:v>145.0</c:v>
                </c:pt>
                <c:pt idx="40">
                  <c:v>153.0</c:v>
                </c:pt>
                <c:pt idx="41">
                  <c:v>156.0</c:v>
                </c:pt>
                <c:pt idx="42">
                  <c:v>160.0</c:v>
                </c:pt>
                <c:pt idx="43">
                  <c:v>170.0</c:v>
                </c:pt>
                <c:pt idx="44">
                  <c:v>178.0</c:v>
                </c:pt>
                <c:pt idx="45">
                  <c:v>190.0</c:v>
                </c:pt>
                <c:pt idx="46">
                  <c:v>207.0</c:v>
                </c:pt>
                <c:pt idx="47">
                  <c:v>211.0</c:v>
                </c:pt>
                <c:pt idx="48">
                  <c:v>217.0</c:v>
                </c:pt>
                <c:pt idx="49">
                  <c:v>222.0</c:v>
                </c:pt>
                <c:pt idx="50">
                  <c:v>226.0</c:v>
                </c:pt>
                <c:pt idx="51">
                  <c:v>243.0</c:v>
                </c:pt>
                <c:pt idx="52">
                  <c:v>245.0</c:v>
                </c:pt>
                <c:pt idx="53">
                  <c:v>255.0</c:v>
                </c:pt>
                <c:pt idx="54">
                  <c:v>257.0</c:v>
                </c:pt>
                <c:pt idx="55">
                  <c:v>265.0</c:v>
                </c:pt>
                <c:pt idx="56">
                  <c:v>266.0</c:v>
                </c:pt>
                <c:pt idx="57">
                  <c:v>280.0</c:v>
                </c:pt>
                <c:pt idx="58">
                  <c:v>282.0</c:v>
                </c:pt>
                <c:pt idx="59">
                  <c:v>289.0</c:v>
                </c:pt>
                <c:pt idx="60">
                  <c:v>291.0</c:v>
                </c:pt>
                <c:pt idx="61">
                  <c:v>302.0</c:v>
                </c:pt>
                <c:pt idx="62">
                  <c:v>305.0</c:v>
                </c:pt>
                <c:pt idx="63">
                  <c:v>306.0</c:v>
                </c:pt>
                <c:pt idx="64">
                  <c:v>307.0</c:v>
                </c:pt>
                <c:pt idx="65">
                  <c:v>326.0</c:v>
                </c:pt>
                <c:pt idx="66">
                  <c:v>329.0</c:v>
                </c:pt>
                <c:pt idx="67">
                  <c:v>331.0</c:v>
                </c:pt>
                <c:pt idx="68">
                  <c:v>333.0</c:v>
                </c:pt>
                <c:pt idx="69">
                  <c:v>341.0</c:v>
                </c:pt>
                <c:pt idx="70">
                  <c:v>349.0</c:v>
                </c:pt>
                <c:pt idx="71">
                  <c:v>355.0</c:v>
                </c:pt>
                <c:pt idx="72">
                  <c:v>361.0</c:v>
                </c:pt>
                <c:pt idx="73">
                  <c:v>365.0</c:v>
                </c:pt>
                <c:pt idx="74">
                  <c:v>371.0</c:v>
                </c:pt>
                <c:pt idx="75">
                  <c:v>380.0</c:v>
                </c:pt>
                <c:pt idx="76">
                  <c:v>381.0</c:v>
                </c:pt>
                <c:pt idx="77">
                  <c:v>383.0</c:v>
                </c:pt>
                <c:pt idx="78">
                  <c:v>392.0</c:v>
                </c:pt>
                <c:pt idx="79">
                  <c:v>397.0</c:v>
                </c:pt>
                <c:pt idx="80">
                  <c:v>404.0</c:v>
                </c:pt>
                <c:pt idx="81">
                  <c:v>432.0</c:v>
                </c:pt>
                <c:pt idx="82">
                  <c:v>437.0</c:v>
                </c:pt>
                <c:pt idx="83">
                  <c:v>441.0</c:v>
                </c:pt>
                <c:pt idx="84">
                  <c:v>454.0</c:v>
                </c:pt>
                <c:pt idx="85">
                  <c:v>462.0</c:v>
                </c:pt>
                <c:pt idx="86">
                  <c:v>470.0</c:v>
                </c:pt>
                <c:pt idx="87">
                  <c:v>485.0</c:v>
                </c:pt>
                <c:pt idx="88">
                  <c:v>504.0</c:v>
                </c:pt>
                <c:pt idx="89">
                  <c:v>541.0</c:v>
                </c:pt>
                <c:pt idx="90">
                  <c:v>548.0</c:v>
                </c:pt>
                <c:pt idx="91">
                  <c:v>559.0</c:v>
                </c:pt>
                <c:pt idx="92">
                  <c:v>567.0</c:v>
                </c:pt>
                <c:pt idx="93">
                  <c:v>580.0</c:v>
                </c:pt>
                <c:pt idx="94">
                  <c:v>580.0</c:v>
                </c:pt>
                <c:pt idx="95">
                  <c:v>583.0</c:v>
                </c:pt>
                <c:pt idx="96">
                  <c:v>585.0</c:v>
                </c:pt>
                <c:pt idx="97">
                  <c:v>587.0</c:v>
                </c:pt>
                <c:pt idx="98">
                  <c:v>589.0</c:v>
                </c:pt>
                <c:pt idx="99">
                  <c:v>603.0</c:v>
                </c:pt>
                <c:pt idx="100">
                  <c:v>607.0</c:v>
                </c:pt>
                <c:pt idx="101">
                  <c:v>615.0</c:v>
                </c:pt>
                <c:pt idx="102">
                  <c:v>622.0</c:v>
                </c:pt>
                <c:pt idx="103">
                  <c:v>626.0</c:v>
                </c:pt>
                <c:pt idx="104">
                  <c:v>628.0</c:v>
                </c:pt>
                <c:pt idx="105">
                  <c:v>635.0</c:v>
                </c:pt>
                <c:pt idx="106">
                  <c:v>640.0</c:v>
                </c:pt>
                <c:pt idx="107">
                  <c:v>652.0</c:v>
                </c:pt>
                <c:pt idx="108">
                  <c:v>661.0</c:v>
                </c:pt>
                <c:pt idx="109">
                  <c:v>665.0</c:v>
                </c:pt>
                <c:pt idx="110">
                  <c:v>668.0</c:v>
                </c:pt>
                <c:pt idx="111">
                  <c:v>675.0</c:v>
                </c:pt>
                <c:pt idx="112">
                  <c:v>682.0</c:v>
                </c:pt>
                <c:pt idx="113">
                  <c:v>691.0</c:v>
                </c:pt>
                <c:pt idx="114">
                  <c:v>699.0</c:v>
                </c:pt>
                <c:pt idx="115">
                  <c:v>702.0</c:v>
                </c:pt>
                <c:pt idx="116">
                  <c:v>704.0</c:v>
                </c:pt>
                <c:pt idx="117">
                  <c:v>707.0</c:v>
                </c:pt>
                <c:pt idx="118">
                  <c:v>708.0</c:v>
                </c:pt>
                <c:pt idx="119">
                  <c:v>710.0</c:v>
                </c:pt>
                <c:pt idx="120">
                  <c:v>717.0</c:v>
                </c:pt>
                <c:pt idx="121">
                  <c:v>722.0</c:v>
                </c:pt>
                <c:pt idx="122">
                  <c:v>726.0</c:v>
                </c:pt>
                <c:pt idx="123">
                  <c:v>736.0</c:v>
                </c:pt>
                <c:pt idx="124">
                  <c:v>738.0</c:v>
                </c:pt>
                <c:pt idx="125">
                  <c:v>740.0</c:v>
                </c:pt>
                <c:pt idx="126">
                  <c:v>751.0</c:v>
                </c:pt>
                <c:pt idx="127">
                  <c:v>768.0</c:v>
                </c:pt>
                <c:pt idx="128">
                  <c:v>783.0</c:v>
                </c:pt>
                <c:pt idx="129">
                  <c:v>792.0</c:v>
                </c:pt>
                <c:pt idx="130">
                  <c:v>805.0</c:v>
                </c:pt>
                <c:pt idx="131">
                  <c:v>828.0</c:v>
                </c:pt>
                <c:pt idx="132">
                  <c:v>838.0</c:v>
                </c:pt>
                <c:pt idx="133">
                  <c:v>861.0</c:v>
                </c:pt>
                <c:pt idx="134">
                  <c:v>893.0</c:v>
                </c:pt>
                <c:pt idx="135">
                  <c:v>925.0</c:v>
                </c:pt>
                <c:pt idx="136">
                  <c:v>952.0</c:v>
                </c:pt>
                <c:pt idx="137">
                  <c:v>977.0</c:v>
                </c:pt>
                <c:pt idx="138">
                  <c:v>981.0</c:v>
                </c:pt>
                <c:pt idx="139">
                  <c:v>981.0</c:v>
                </c:pt>
                <c:pt idx="140">
                  <c:v>981.0</c:v>
                </c:pt>
                <c:pt idx="141">
                  <c:v>983.0</c:v>
                </c:pt>
                <c:pt idx="142">
                  <c:v>983.0</c:v>
                </c:pt>
                <c:pt idx="143">
                  <c:v>983.0</c:v>
                </c:pt>
                <c:pt idx="144">
                  <c:v>983.0</c:v>
                </c:pt>
                <c:pt idx="145">
                  <c:v>983.0</c:v>
                </c:pt>
                <c:pt idx="146">
                  <c:v>983.0</c:v>
                </c:pt>
                <c:pt idx="147">
                  <c:v>983.0</c:v>
                </c:pt>
                <c:pt idx="148">
                  <c:v>983.0</c:v>
                </c:pt>
                <c:pt idx="149">
                  <c:v>983.0</c:v>
                </c:pt>
                <c:pt idx="150">
                  <c:v>983.0</c:v>
                </c:pt>
                <c:pt idx="151">
                  <c:v>983.0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Historical!$H$1</c:f>
              <c:strCache>
                <c:ptCount val="1"/>
                <c:pt idx="0">
                  <c:v>2013</c:v>
                </c:pt>
              </c:strCache>
            </c:strRef>
          </c:tx>
          <c:spPr>
            <a:ln w="19050">
              <a:prstDash val="sysDot"/>
            </a:ln>
          </c:spPr>
          <c:marker>
            <c:symbol val="none"/>
          </c:marker>
          <c:cat>
            <c:numRef>
              <c:f>Historical!$A$2:$A$153</c:f>
              <c:numCache>
                <c:formatCode>[$-409]d\-mmm;@</c:formatCode>
                <c:ptCount val="152"/>
                <c:pt idx="0">
                  <c:v>42704.0</c:v>
                </c:pt>
                <c:pt idx="1">
                  <c:v>42705.0</c:v>
                </c:pt>
                <c:pt idx="2">
                  <c:v>42706.0</c:v>
                </c:pt>
                <c:pt idx="3">
                  <c:v>42707.0</c:v>
                </c:pt>
                <c:pt idx="4">
                  <c:v>42708.0</c:v>
                </c:pt>
                <c:pt idx="5">
                  <c:v>42709.0</c:v>
                </c:pt>
                <c:pt idx="6">
                  <c:v>42710.0</c:v>
                </c:pt>
                <c:pt idx="7">
                  <c:v>42711.0</c:v>
                </c:pt>
                <c:pt idx="8">
                  <c:v>42712.0</c:v>
                </c:pt>
                <c:pt idx="9">
                  <c:v>42713.0</c:v>
                </c:pt>
                <c:pt idx="10">
                  <c:v>42714.0</c:v>
                </c:pt>
                <c:pt idx="11">
                  <c:v>42715.0</c:v>
                </c:pt>
                <c:pt idx="12">
                  <c:v>42716.0</c:v>
                </c:pt>
                <c:pt idx="13">
                  <c:v>42717.0</c:v>
                </c:pt>
                <c:pt idx="14">
                  <c:v>42718.0</c:v>
                </c:pt>
                <c:pt idx="15">
                  <c:v>42719.0</c:v>
                </c:pt>
                <c:pt idx="16">
                  <c:v>42720.0</c:v>
                </c:pt>
                <c:pt idx="17">
                  <c:v>42721.0</c:v>
                </c:pt>
                <c:pt idx="18">
                  <c:v>42722.0</c:v>
                </c:pt>
                <c:pt idx="19">
                  <c:v>42723.0</c:v>
                </c:pt>
                <c:pt idx="20">
                  <c:v>42724.0</c:v>
                </c:pt>
                <c:pt idx="21">
                  <c:v>42725.0</c:v>
                </c:pt>
                <c:pt idx="22">
                  <c:v>42726.0</c:v>
                </c:pt>
                <c:pt idx="23">
                  <c:v>42727.0</c:v>
                </c:pt>
                <c:pt idx="24">
                  <c:v>42728.0</c:v>
                </c:pt>
                <c:pt idx="25">
                  <c:v>42729.0</c:v>
                </c:pt>
                <c:pt idx="26">
                  <c:v>42730.0</c:v>
                </c:pt>
                <c:pt idx="27">
                  <c:v>42731.0</c:v>
                </c:pt>
                <c:pt idx="28">
                  <c:v>42732.0</c:v>
                </c:pt>
                <c:pt idx="29">
                  <c:v>42733.0</c:v>
                </c:pt>
                <c:pt idx="30">
                  <c:v>42734.0</c:v>
                </c:pt>
                <c:pt idx="31">
                  <c:v>42735.0</c:v>
                </c:pt>
                <c:pt idx="32">
                  <c:v>42736.0</c:v>
                </c:pt>
                <c:pt idx="33">
                  <c:v>42737.0</c:v>
                </c:pt>
                <c:pt idx="34">
                  <c:v>42738.0</c:v>
                </c:pt>
                <c:pt idx="35">
                  <c:v>42739.0</c:v>
                </c:pt>
                <c:pt idx="36">
                  <c:v>42740.0</c:v>
                </c:pt>
                <c:pt idx="37">
                  <c:v>42741.0</c:v>
                </c:pt>
                <c:pt idx="38">
                  <c:v>42742.0</c:v>
                </c:pt>
                <c:pt idx="39">
                  <c:v>42743.0</c:v>
                </c:pt>
                <c:pt idx="40">
                  <c:v>42744.0</c:v>
                </c:pt>
                <c:pt idx="41">
                  <c:v>42745.0</c:v>
                </c:pt>
                <c:pt idx="42">
                  <c:v>42746.0</c:v>
                </c:pt>
                <c:pt idx="43">
                  <c:v>42747.0</c:v>
                </c:pt>
                <c:pt idx="44">
                  <c:v>42748.0</c:v>
                </c:pt>
                <c:pt idx="45">
                  <c:v>42749.0</c:v>
                </c:pt>
                <c:pt idx="46">
                  <c:v>42750.0</c:v>
                </c:pt>
                <c:pt idx="47">
                  <c:v>42751.0</c:v>
                </c:pt>
                <c:pt idx="48">
                  <c:v>42752.0</c:v>
                </c:pt>
                <c:pt idx="49">
                  <c:v>42753.0</c:v>
                </c:pt>
                <c:pt idx="50">
                  <c:v>42754.0</c:v>
                </c:pt>
                <c:pt idx="51">
                  <c:v>42755.0</c:v>
                </c:pt>
                <c:pt idx="52">
                  <c:v>42756.0</c:v>
                </c:pt>
                <c:pt idx="53">
                  <c:v>42757.0</c:v>
                </c:pt>
                <c:pt idx="54">
                  <c:v>42758.0</c:v>
                </c:pt>
                <c:pt idx="55">
                  <c:v>42759.0</c:v>
                </c:pt>
                <c:pt idx="56">
                  <c:v>42760.0</c:v>
                </c:pt>
                <c:pt idx="57">
                  <c:v>42761.0</c:v>
                </c:pt>
                <c:pt idx="58">
                  <c:v>42762.0</c:v>
                </c:pt>
                <c:pt idx="59">
                  <c:v>42763.0</c:v>
                </c:pt>
                <c:pt idx="60">
                  <c:v>42764.0</c:v>
                </c:pt>
                <c:pt idx="61">
                  <c:v>42765.0</c:v>
                </c:pt>
                <c:pt idx="62">
                  <c:v>42766.0</c:v>
                </c:pt>
                <c:pt idx="63">
                  <c:v>42767.0</c:v>
                </c:pt>
                <c:pt idx="64">
                  <c:v>42768.0</c:v>
                </c:pt>
                <c:pt idx="65">
                  <c:v>42769.0</c:v>
                </c:pt>
                <c:pt idx="66">
                  <c:v>42770.0</c:v>
                </c:pt>
                <c:pt idx="67">
                  <c:v>42771.0</c:v>
                </c:pt>
                <c:pt idx="68">
                  <c:v>42772.0</c:v>
                </c:pt>
                <c:pt idx="69">
                  <c:v>42773.0</c:v>
                </c:pt>
                <c:pt idx="70">
                  <c:v>42774.0</c:v>
                </c:pt>
                <c:pt idx="71">
                  <c:v>42775.0</c:v>
                </c:pt>
                <c:pt idx="72">
                  <c:v>42776.0</c:v>
                </c:pt>
                <c:pt idx="73">
                  <c:v>42777.0</c:v>
                </c:pt>
                <c:pt idx="74">
                  <c:v>42778.0</c:v>
                </c:pt>
                <c:pt idx="75">
                  <c:v>42779.0</c:v>
                </c:pt>
                <c:pt idx="76">
                  <c:v>42780.0</c:v>
                </c:pt>
                <c:pt idx="77">
                  <c:v>42781.0</c:v>
                </c:pt>
                <c:pt idx="78">
                  <c:v>42782.0</c:v>
                </c:pt>
                <c:pt idx="79">
                  <c:v>42783.0</c:v>
                </c:pt>
                <c:pt idx="80">
                  <c:v>42784.0</c:v>
                </c:pt>
                <c:pt idx="81">
                  <c:v>42785.0</c:v>
                </c:pt>
                <c:pt idx="82">
                  <c:v>42786.0</c:v>
                </c:pt>
                <c:pt idx="83">
                  <c:v>42787.0</c:v>
                </c:pt>
                <c:pt idx="84">
                  <c:v>42788.0</c:v>
                </c:pt>
                <c:pt idx="85">
                  <c:v>42789.0</c:v>
                </c:pt>
                <c:pt idx="86">
                  <c:v>42790.0</c:v>
                </c:pt>
                <c:pt idx="87">
                  <c:v>42791.0</c:v>
                </c:pt>
                <c:pt idx="88">
                  <c:v>42792.0</c:v>
                </c:pt>
                <c:pt idx="89">
                  <c:v>42793.0</c:v>
                </c:pt>
                <c:pt idx="90">
                  <c:v>42794.0</c:v>
                </c:pt>
                <c:pt idx="91">
                  <c:v>42795.0</c:v>
                </c:pt>
                <c:pt idx="92">
                  <c:v>42796.0</c:v>
                </c:pt>
                <c:pt idx="93">
                  <c:v>42797.0</c:v>
                </c:pt>
                <c:pt idx="94">
                  <c:v>42798.0</c:v>
                </c:pt>
                <c:pt idx="95">
                  <c:v>42799.0</c:v>
                </c:pt>
                <c:pt idx="96">
                  <c:v>42800.0</c:v>
                </c:pt>
                <c:pt idx="97">
                  <c:v>42801.0</c:v>
                </c:pt>
                <c:pt idx="98">
                  <c:v>42802.0</c:v>
                </c:pt>
                <c:pt idx="99">
                  <c:v>42803.0</c:v>
                </c:pt>
                <c:pt idx="100">
                  <c:v>42804.0</c:v>
                </c:pt>
                <c:pt idx="101">
                  <c:v>42805.0</c:v>
                </c:pt>
                <c:pt idx="102">
                  <c:v>42806.0</c:v>
                </c:pt>
                <c:pt idx="103">
                  <c:v>42807.0</c:v>
                </c:pt>
                <c:pt idx="104">
                  <c:v>42808.0</c:v>
                </c:pt>
                <c:pt idx="105">
                  <c:v>42809.0</c:v>
                </c:pt>
                <c:pt idx="106">
                  <c:v>42810.0</c:v>
                </c:pt>
                <c:pt idx="107">
                  <c:v>42811.0</c:v>
                </c:pt>
                <c:pt idx="108">
                  <c:v>42812.0</c:v>
                </c:pt>
                <c:pt idx="109">
                  <c:v>42813.0</c:v>
                </c:pt>
                <c:pt idx="110">
                  <c:v>42814.0</c:v>
                </c:pt>
                <c:pt idx="111">
                  <c:v>42815.0</c:v>
                </c:pt>
                <c:pt idx="112">
                  <c:v>42816.0</c:v>
                </c:pt>
                <c:pt idx="113">
                  <c:v>42817.0</c:v>
                </c:pt>
                <c:pt idx="114">
                  <c:v>42818.0</c:v>
                </c:pt>
                <c:pt idx="115">
                  <c:v>42819.0</c:v>
                </c:pt>
                <c:pt idx="116">
                  <c:v>42820.0</c:v>
                </c:pt>
                <c:pt idx="117">
                  <c:v>42821.0</c:v>
                </c:pt>
                <c:pt idx="118">
                  <c:v>42822.0</c:v>
                </c:pt>
                <c:pt idx="119">
                  <c:v>42823.0</c:v>
                </c:pt>
                <c:pt idx="120">
                  <c:v>42824.0</c:v>
                </c:pt>
                <c:pt idx="121">
                  <c:v>42825.0</c:v>
                </c:pt>
                <c:pt idx="122">
                  <c:v>42826.0</c:v>
                </c:pt>
                <c:pt idx="123">
                  <c:v>42827.0</c:v>
                </c:pt>
                <c:pt idx="124">
                  <c:v>42828.0</c:v>
                </c:pt>
                <c:pt idx="125">
                  <c:v>42829.0</c:v>
                </c:pt>
                <c:pt idx="126">
                  <c:v>42830.0</c:v>
                </c:pt>
                <c:pt idx="127">
                  <c:v>42831.0</c:v>
                </c:pt>
                <c:pt idx="128">
                  <c:v>42832.0</c:v>
                </c:pt>
                <c:pt idx="129">
                  <c:v>42833.0</c:v>
                </c:pt>
                <c:pt idx="130">
                  <c:v>42834.0</c:v>
                </c:pt>
                <c:pt idx="131">
                  <c:v>42835.0</c:v>
                </c:pt>
                <c:pt idx="132">
                  <c:v>42836.0</c:v>
                </c:pt>
                <c:pt idx="133">
                  <c:v>42837.0</c:v>
                </c:pt>
                <c:pt idx="134">
                  <c:v>42838.0</c:v>
                </c:pt>
                <c:pt idx="135">
                  <c:v>42839.0</c:v>
                </c:pt>
                <c:pt idx="136">
                  <c:v>42840.0</c:v>
                </c:pt>
                <c:pt idx="137">
                  <c:v>42841.0</c:v>
                </c:pt>
                <c:pt idx="138">
                  <c:v>42842.0</c:v>
                </c:pt>
                <c:pt idx="139">
                  <c:v>42843.0</c:v>
                </c:pt>
                <c:pt idx="140">
                  <c:v>42844.0</c:v>
                </c:pt>
                <c:pt idx="141">
                  <c:v>42845.0</c:v>
                </c:pt>
                <c:pt idx="142">
                  <c:v>42846.0</c:v>
                </c:pt>
                <c:pt idx="143">
                  <c:v>42847.0</c:v>
                </c:pt>
                <c:pt idx="144">
                  <c:v>42848.0</c:v>
                </c:pt>
                <c:pt idx="145">
                  <c:v>42849.0</c:v>
                </c:pt>
                <c:pt idx="146">
                  <c:v>42850.0</c:v>
                </c:pt>
                <c:pt idx="147">
                  <c:v>42851.0</c:v>
                </c:pt>
                <c:pt idx="148">
                  <c:v>42852.0</c:v>
                </c:pt>
                <c:pt idx="149">
                  <c:v>42853.0</c:v>
                </c:pt>
                <c:pt idx="150">
                  <c:v>42854.0</c:v>
                </c:pt>
                <c:pt idx="151">
                  <c:v>42855.0</c:v>
                </c:pt>
              </c:numCache>
            </c:numRef>
          </c:cat>
          <c:val>
            <c:numRef>
              <c:f>Historical!$H$2:$H$153</c:f>
              <c:numCache>
                <c:formatCode>General</c:formatCode>
                <c:ptCount val="152"/>
                <c:pt idx="0">
                  <c:v>21.0</c:v>
                </c:pt>
                <c:pt idx="1">
                  <c:v>41.0</c:v>
                </c:pt>
                <c:pt idx="2">
                  <c:v>55.0</c:v>
                </c:pt>
                <c:pt idx="3">
                  <c:v>64.0</c:v>
                </c:pt>
                <c:pt idx="4">
                  <c:v>70.0</c:v>
                </c:pt>
                <c:pt idx="5">
                  <c:v>72.0</c:v>
                </c:pt>
                <c:pt idx="6">
                  <c:v>77.0</c:v>
                </c:pt>
                <c:pt idx="7">
                  <c:v>78.0</c:v>
                </c:pt>
                <c:pt idx="8">
                  <c:v>78.0</c:v>
                </c:pt>
                <c:pt idx="9">
                  <c:v>79.0</c:v>
                </c:pt>
                <c:pt idx="10">
                  <c:v>80.0</c:v>
                </c:pt>
                <c:pt idx="11">
                  <c:v>84.0</c:v>
                </c:pt>
                <c:pt idx="12">
                  <c:v>86.0</c:v>
                </c:pt>
                <c:pt idx="13">
                  <c:v>90.0</c:v>
                </c:pt>
                <c:pt idx="14">
                  <c:v>90.0</c:v>
                </c:pt>
                <c:pt idx="15">
                  <c:v>95.0</c:v>
                </c:pt>
                <c:pt idx="16">
                  <c:v>99.0</c:v>
                </c:pt>
                <c:pt idx="17">
                  <c:v>99.0</c:v>
                </c:pt>
                <c:pt idx="18">
                  <c:v>99.0</c:v>
                </c:pt>
                <c:pt idx="19">
                  <c:v>99.0</c:v>
                </c:pt>
                <c:pt idx="20">
                  <c:v>99.0</c:v>
                </c:pt>
                <c:pt idx="21">
                  <c:v>99.0</c:v>
                </c:pt>
                <c:pt idx="22">
                  <c:v>99.0</c:v>
                </c:pt>
                <c:pt idx="23">
                  <c:v>109.0</c:v>
                </c:pt>
                <c:pt idx="24">
                  <c:v>112.0</c:v>
                </c:pt>
                <c:pt idx="25">
                  <c:v>113.0</c:v>
                </c:pt>
                <c:pt idx="26">
                  <c:v>129.0</c:v>
                </c:pt>
                <c:pt idx="27">
                  <c:v>132.0</c:v>
                </c:pt>
                <c:pt idx="28">
                  <c:v>133.0</c:v>
                </c:pt>
                <c:pt idx="29">
                  <c:v>135.0</c:v>
                </c:pt>
                <c:pt idx="30">
                  <c:v>147.0</c:v>
                </c:pt>
                <c:pt idx="31">
                  <c:v>153.0</c:v>
                </c:pt>
                <c:pt idx="32">
                  <c:v>166.0</c:v>
                </c:pt>
                <c:pt idx="33">
                  <c:v>172.0</c:v>
                </c:pt>
                <c:pt idx="34">
                  <c:v>177.0</c:v>
                </c:pt>
                <c:pt idx="35">
                  <c:v>189.0</c:v>
                </c:pt>
                <c:pt idx="36">
                  <c:v>201.0</c:v>
                </c:pt>
                <c:pt idx="37">
                  <c:v>209.0</c:v>
                </c:pt>
                <c:pt idx="38">
                  <c:v>220.0</c:v>
                </c:pt>
                <c:pt idx="39">
                  <c:v>224.0</c:v>
                </c:pt>
                <c:pt idx="40">
                  <c:v>232.0</c:v>
                </c:pt>
                <c:pt idx="41">
                  <c:v>239.0</c:v>
                </c:pt>
                <c:pt idx="42">
                  <c:v>240.0</c:v>
                </c:pt>
                <c:pt idx="43">
                  <c:v>246.0</c:v>
                </c:pt>
                <c:pt idx="44">
                  <c:v>260.0</c:v>
                </c:pt>
                <c:pt idx="45">
                  <c:v>262.0</c:v>
                </c:pt>
                <c:pt idx="46">
                  <c:v>272.0</c:v>
                </c:pt>
                <c:pt idx="47">
                  <c:v>277.0</c:v>
                </c:pt>
                <c:pt idx="48">
                  <c:v>279.0</c:v>
                </c:pt>
                <c:pt idx="49">
                  <c:v>287.0</c:v>
                </c:pt>
                <c:pt idx="50">
                  <c:v>293.0</c:v>
                </c:pt>
                <c:pt idx="51">
                  <c:v>304.0</c:v>
                </c:pt>
                <c:pt idx="52">
                  <c:v>308.0</c:v>
                </c:pt>
                <c:pt idx="53">
                  <c:v>314.0</c:v>
                </c:pt>
                <c:pt idx="54">
                  <c:v>338.0</c:v>
                </c:pt>
                <c:pt idx="55">
                  <c:v>339.0</c:v>
                </c:pt>
                <c:pt idx="56">
                  <c:v>343.0</c:v>
                </c:pt>
                <c:pt idx="57">
                  <c:v>346.0</c:v>
                </c:pt>
                <c:pt idx="58">
                  <c:v>352.0</c:v>
                </c:pt>
                <c:pt idx="59">
                  <c:v>373.0</c:v>
                </c:pt>
                <c:pt idx="60">
                  <c:v>376.0</c:v>
                </c:pt>
                <c:pt idx="61">
                  <c:v>381.0</c:v>
                </c:pt>
                <c:pt idx="62">
                  <c:v>384.0</c:v>
                </c:pt>
                <c:pt idx="63">
                  <c:v>386.0</c:v>
                </c:pt>
                <c:pt idx="64">
                  <c:v>391.0</c:v>
                </c:pt>
                <c:pt idx="65">
                  <c:v>402.0</c:v>
                </c:pt>
                <c:pt idx="66">
                  <c:v>405.0</c:v>
                </c:pt>
                <c:pt idx="67">
                  <c:v>412.0</c:v>
                </c:pt>
                <c:pt idx="68">
                  <c:v>426.0</c:v>
                </c:pt>
                <c:pt idx="69">
                  <c:v>428.0</c:v>
                </c:pt>
                <c:pt idx="70">
                  <c:v>430.0</c:v>
                </c:pt>
                <c:pt idx="71">
                  <c:v>445.0</c:v>
                </c:pt>
                <c:pt idx="72">
                  <c:v>446.0</c:v>
                </c:pt>
                <c:pt idx="73">
                  <c:v>450.0</c:v>
                </c:pt>
                <c:pt idx="74">
                  <c:v>455.0</c:v>
                </c:pt>
                <c:pt idx="75">
                  <c:v>460.0</c:v>
                </c:pt>
                <c:pt idx="76">
                  <c:v>461.0</c:v>
                </c:pt>
                <c:pt idx="77">
                  <c:v>463.0</c:v>
                </c:pt>
                <c:pt idx="78">
                  <c:v>479.0</c:v>
                </c:pt>
                <c:pt idx="79">
                  <c:v>485.0</c:v>
                </c:pt>
                <c:pt idx="80">
                  <c:v>514.0</c:v>
                </c:pt>
                <c:pt idx="81">
                  <c:v>520.0</c:v>
                </c:pt>
                <c:pt idx="82">
                  <c:v>527.0</c:v>
                </c:pt>
                <c:pt idx="83">
                  <c:v>532.0</c:v>
                </c:pt>
                <c:pt idx="84">
                  <c:v>535.0</c:v>
                </c:pt>
                <c:pt idx="85">
                  <c:v>549.0</c:v>
                </c:pt>
                <c:pt idx="86">
                  <c:v>570.0</c:v>
                </c:pt>
                <c:pt idx="87">
                  <c:v>580.0</c:v>
                </c:pt>
                <c:pt idx="88">
                  <c:v>595.0</c:v>
                </c:pt>
                <c:pt idx="89">
                  <c:v>627.0</c:v>
                </c:pt>
                <c:pt idx="90">
                  <c:v>634.0</c:v>
                </c:pt>
                <c:pt idx="91">
                  <c:v>689.0</c:v>
                </c:pt>
                <c:pt idx="92">
                  <c:v>695.0</c:v>
                </c:pt>
                <c:pt idx="93">
                  <c:v>699.0</c:v>
                </c:pt>
                <c:pt idx="94">
                  <c:v>700.0</c:v>
                </c:pt>
                <c:pt idx="95">
                  <c:v>707.0</c:v>
                </c:pt>
                <c:pt idx="96">
                  <c:v>712.0</c:v>
                </c:pt>
                <c:pt idx="97">
                  <c:v>714.0</c:v>
                </c:pt>
                <c:pt idx="98">
                  <c:v>717.0</c:v>
                </c:pt>
                <c:pt idx="99">
                  <c:v>722.0</c:v>
                </c:pt>
                <c:pt idx="100">
                  <c:v>728.0</c:v>
                </c:pt>
                <c:pt idx="101">
                  <c:v>734.0</c:v>
                </c:pt>
                <c:pt idx="102">
                  <c:v>746.0</c:v>
                </c:pt>
                <c:pt idx="103">
                  <c:v>752.0</c:v>
                </c:pt>
                <c:pt idx="104">
                  <c:v>760.0</c:v>
                </c:pt>
                <c:pt idx="105">
                  <c:v>762.0</c:v>
                </c:pt>
                <c:pt idx="106">
                  <c:v>772.0</c:v>
                </c:pt>
                <c:pt idx="107">
                  <c:v>783.0</c:v>
                </c:pt>
                <c:pt idx="108">
                  <c:v>791.0</c:v>
                </c:pt>
                <c:pt idx="109">
                  <c:v>796.0</c:v>
                </c:pt>
                <c:pt idx="110">
                  <c:v>812.0</c:v>
                </c:pt>
                <c:pt idx="111">
                  <c:v>817.0</c:v>
                </c:pt>
                <c:pt idx="112">
                  <c:v>821.0</c:v>
                </c:pt>
                <c:pt idx="113">
                  <c:v>830.0</c:v>
                </c:pt>
                <c:pt idx="114">
                  <c:v>840.0</c:v>
                </c:pt>
                <c:pt idx="115">
                  <c:v>852.0</c:v>
                </c:pt>
                <c:pt idx="116">
                  <c:v>860.0</c:v>
                </c:pt>
                <c:pt idx="117">
                  <c:v>865.0</c:v>
                </c:pt>
                <c:pt idx="118">
                  <c:v>879.0</c:v>
                </c:pt>
                <c:pt idx="119">
                  <c:v>886.0</c:v>
                </c:pt>
                <c:pt idx="120">
                  <c:v>901.0</c:v>
                </c:pt>
                <c:pt idx="121">
                  <c:v>909.0</c:v>
                </c:pt>
                <c:pt idx="122">
                  <c:v>920.0</c:v>
                </c:pt>
                <c:pt idx="123">
                  <c:v>929.0</c:v>
                </c:pt>
                <c:pt idx="124">
                  <c:v>936.0</c:v>
                </c:pt>
                <c:pt idx="125">
                  <c:v>943.0</c:v>
                </c:pt>
                <c:pt idx="126">
                  <c:v>943.0</c:v>
                </c:pt>
                <c:pt idx="127">
                  <c:v>955.0</c:v>
                </c:pt>
                <c:pt idx="128">
                  <c:v>984.0</c:v>
                </c:pt>
                <c:pt idx="129">
                  <c:v>1001.0</c:v>
                </c:pt>
                <c:pt idx="130">
                  <c:v>1019.0</c:v>
                </c:pt>
                <c:pt idx="131">
                  <c:v>1019.0</c:v>
                </c:pt>
                <c:pt idx="132">
                  <c:v>1019.0</c:v>
                </c:pt>
                <c:pt idx="133">
                  <c:v>1019.0</c:v>
                </c:pt>
                <c:pt idx="134">
                  <c:v>1019.0</c:v>
                </c:pt>
                <c:pt idx="135">
                  <c:v>1019.0</c:v>
                </c:pt>
                <c:pt idx="136">
                  <c:v>1019.0</c:v>
                </c:pt>
                <c:pt idx="137">
                  <c:v>1019.0</c:v>
                </c:pt>
                <c:pt idx="138">
                  <c:v>1019.0</c:v>
                </c:pt>
                <c:pt idx="139">
                  <c:v>1019.0</c:v>
                </c:pt>
                <c:pt idx="140">
                  <c:v>1019.0</c:v>
                </c:pt>
                <c:pt idx="141">
                  <c:v>1019.0</c:v>
                </c:pt>
                <c:pt idx="142">
                  <c:v>1019.0</c:v>
                </c:pt>
                <c:pt idx="143">
                  <c:v>1019.0</c:v>
                </c:pt>
                <c:pt idx="144">
                  <c:v>1019.0</c:v>
                </c:pt>
                <c:pt idx="145">
                  <c:v>1019.0</c:v>
                </c:pt>
                <c:pt idx="146">
                  <c:v>1019.0</c:v>
                </c:pt>
                <c:pt idx="147">
                  <c:v>1019.0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Historical!$I$1</c:f>
              <c:strCache>
                <c:ptCount val="1"/>
                <c:pt idx="0">
                  <c:v>2012</c:v>
                </c:pt>
              </c:strCache>
            </c:strRef>
          </c:tx>
          <c:spPr>
            <a:ln w="19050">
              <a:prstDash val="sysDot"/>
            </a:ln>
          </c:spPr>
          <c:marker>
            <c:symbol val="none"/>
          </c:marker>
          <c:cat>
            <c:numRef>
              <c:f>Historical!$A$2:$A$153</c:f>
              <c:numCache>
                <c:formatCode>[$-409]d\-mmm;@</c:formatCode>
                <c:ptCount val="152"/>
                <c:pt idx="0">
                  <c:v>42704.0</c:v>
                </c:pt>
                <c:pt idx="1">
                  <c:v>42705.0</c:v>
                </c:pt>
                <c:pt idx="2">
                  <c:v>42706.0</c:v>
                </c:pt>
                <c:pt idx="3">
                  <c:v>42707.0</c:v>
                </c:pt>
                <c:pt idx="4">
                  <c:v>42708.0</c:v>
                </c:pt>
                <c:pt idx="5">
                  <c:v>42709.0</c:v>
                </c:pt>
                <c:pt idx="6">
                  <c:v>42710.0</c:v>
                </c:pt>
                <c:pt idx="7">
                  <c:v>42711.0</c:v>
                </c:pt>
                <c:pt idx="8">
                  <c:v>42712.0</c:v>
                </c:pt>
                <c:pt idx="9">
                  <c:v>42713.0</c:v>
                </c:pt>
                <c:pt idx="10">
                  <c:v>42714.0</c:v>
                </c:pt>
                <c:pt idx="11">
                  <c:v>42715.0</c:v>
                </c:pt>
                <c:pt idx="12">
                  <c:v>42716.0</c:v>
                </c:pt>
                <c:pt idx="13">
                  <c:v>42717.0</c:v>
                </c:pt>
                <c:pt idx="14">
                  <c:v>42718.0</c:v>
                </c:pt>
                <c:pt idx="15">
                  <c:v>42719.0</c:v>
                </c:pt>
                <c:pt idx="16">
                  <c:v>42720.0</c:v>
                </c:pt>
                <c:pt idx="17">
                  <c:v>42721.0</c:v>
                </c:pt>
                <c:pt idx="18">
                  <c:v>42722.0</c:v>
                </c:pt>
                <c:pt idx="19">
                  <c:v>42723.0</c:v>
                </c:pt>
                <c:pt idx="20">
                  <c:v>42724.0</c:v>
                </c:pt>
                <c:pt idx="21">
                  <c:v>42725.0</c:v>
                </c:pt>
                <c:pt idx="22">
                  <c:v>42726.0</c:v>
                </c:pt>
                <c:pt idx="23">
                  <c:v>42727.0</c:v>
                </c:pt>
                <c:pt idx="24">
                  <c:v>42728.0</c:v>
                </c:pt>
                <c:pt idx="25">
                  <c:v>42729.0</c:v>
                </c:pt>
                <c:pt idx="26">
                  <c:v>42730.0</c:v>
                </c:pt>
                <c:pt idx="27">
                  <c:v>42731.0</c:v>
                </c:pt>
                <c:pt idx="28">
                  <c:v>42732.0</c:v>
                </c:pt>
                <c:pt idx="29">
                  <c:v>42733.0</c:v>
                </c:pt>
                <c:pt idx="30">
                  <c:v>42734.0</c:v>
                </c:pt>
                <c:pt idx="31">
                  <c:v>42735.0</c:v>
                </c:pt>
                <c:pt idx="32">
                  <c:v>42736.0</c:v>
                </c:pt>
                <c:pt idx="33">
                  <c:v>42737.0</c:v>
                </c:pt>
                <c:pt idx="34">
                  <c:v>42738.0</c:v>
                </c:pt>
                <c:pt idx="35">
                  <c:v>42739.0</c:v>
                </c:pt>
                <c:pt idx="36">
                  <c:v>42740.0</c:v>
                </c:pt>
                <c:pt idx="37">
                  <c:v>42741.0</c:v>
                </c:pt>
                <c:pt idx="38">
                  <c:v>42742.0</c:v>
                </c:pt>
                <c:pt idx="39">
                  <c:v>42743.0</c:v>
                </c:pt>
                <c:pt idx="40">
                  <c:v>42744.0</c:v>
                </c:pt>
                <c:pt idx="41">
                  <c:v>42745.0</c:v>
                </c:pt>
                <c:pt idx="42">
                  <c:v>42746.0</c:v>
                </c:pt>
                <c:pt idx="43">
                  <c:v>42747.0</c:v>
                </c:pt>
                <c:pt idx="44">
                  <c:v>42748.0</c:v>
                </c:pt>
                <c:pt idx="45">
                  <c:v>42749.0</c:v>
                </c:pt>
                <c:pt idx="46">
                  <c:v>42750.0</c:v>
                </c:pt>
                <c:pt idx="47">
                  <c:v>42751.0</c:v>
                </c:pt>
                <c:pt idx="48">
                  <c:v>42752.0</c:v>
                </c:pt>
                <c:pt idx="49">
                  <c:v>42753.0</c:v>
                </c:pt>
                <c:pt idx="50">
                  <c:v>42754.0</c:v>
                </c:pt>
                <c:pt idx="51">
                  <c:v>42755.0</c:v>
                </c:pt>
                <c:pt idx="52">
                  <c:v>42756.0</c:v>
                </c:pt>
                <c:pt idx="53">
                  <c:v>42757.0</c:v>
                </c:pt>
                <c:pt idx="54">
                  <c:v>42758.0</c:v>
                </c:pt>
                <c:pt idx="55">
                  <c:v>42759.0</c:v>
                </c:pt>
                <c:pt idx="56">
                  <c:v>42760.0</c:v>
                </c:pt>
                <c:pt idx="57">
                  <c:v>42761.0</c:v>
                </c:pt>
                <c:pt idx="58">
                  <c:v>42762.0</c:v>
                </c:pt>
                <c:pt idx="59">
                  <c:v>42763.0</c:v>
                </c:pt>
                <c:pt idx="60">
                  <c:v>42764.0</c:v>
                </c:pt>
                <c:pt idx="61">
                  <c:v>42765.0</c:v>
                </c:pt>
                <c:pt idx="62">
                  <c:v>42766.0</c:v>
                </c:pt>
                <c:pt idx="63">
                  <c:v>42767.0</c:v>
                </c:pt>
                <c:pt idx="64">
                  <c:v>42768.0</c:v>
                </c:pt>
                <c:pt idx="65">
                  <c:v>42769.0</c:v>
                </c:pt>
                <c:pt idx="66">
                  <c:v>42770.0</c:v>
                </c:pt>
                <c:pt idx="67">
                  <c:v>42771.0</c:v>
                </c:pt>
                <c:pt idx="68">
                  <c:v>42772.0</c:v>
                </c:pt>
                <c:pt idx="69">
                  <c:v>42773.0</c:v>
                </c:pt>
                <c:pt idx="70">
                  <c:v>42774.0</c:v>
                </c:pt>
                <c:pt idx="71">
                  <c:v>42775.0</c:v>
                </c:pt>
                <c:pt idx="72">
                  <c:v>42776.0</c:v>
                </c:pt>
                <c:pt idx="73">
                  <c:v>42777.0</c:v>
                </c:pt>
                <c:pt idx="74">
                  <c:v>42778.0</c:v>
                </c:pt>
                <c:pt idx="75">
                  <c:v>42779.0</c:v>
                </c:pt>
                <c:pt idx="76">
                  <c:v>42780.0</c:v>
                </c:pt>
                <c:pt idx="77">
                  <c:v>42781.0</c:v>
                </c:pt>
                <c:pt idx="78">
                  <c:v>42782.0</c:v>
                </c:pt>
                <c:pt idx="79">
                  <c:v>42783.0</c:v>
                </c:pt>
                <c:pt idx="80">
                  <c:v>42784.0</c:v>
                </c:pt>
                <c:pt idx="81">
                  <c:v>42785.0</c:v>
                </c:pt>
                <c:pt idx="82">
                  <c:v>42786.0</c:v>
                </c:pt>
                <c:pt idx="83">
                  <c:v>42787.0</c:v>
                </c:pt>
                <c:pt idx="84">
                  <c:v>42788.0</c:v>
                </c:pt>
                <c:pt idx="85">
                  <c:v>42789.0</c:v>
                </c:pt>
                <c:pt idx="86">
                  <c:v>42790.0</c:v>
                </c:pt>
                <c:pt idx="87">
                  <c:v>42791.0</c:v>
                </c:pt>
                <c:pt idx="88">
                  <c:v>42792.0</c:v>
                </c:pt>
                <c:pt idx="89">
                  <c:v>42793.0</c:v>
                </c:pt>
                <c:pt idx="90">
                  <c:v>42794.0</c:v>
                </c:pt>
                <c:pt idx="91">
                  <c:v>42795.0</c:v>
                </c:pt>
                <c:pt idx="92">
                  <c:v>42796.0</c:v>
                </c:pt>
                <c:pt idx="93">
                  <c:v>42797.0</c:v>
                </c:pt>
                <c:pt idx="94">
                  <c:v>42798.0</c:v>
                </c:pt>
                <c:pt idx="95">
                  <c:v>42799.0</c:v>
                </c:pt>
                <c:pt idx="96">
                  <c:v>42800.0</c:v>
                </c:pt>
                <c:pt idx="97">
                  <c:v>42801.0</c:v>
                </c:pt>
                <c:pt idx="98">
                  <c:v>42802.0</c:v>
                </c:pt>
                <c:pt idx="99">
                  <c:v>42803.0</c:v>
                </c:pt>
                <c:pt idx="100">
                  <c:v>42804.0</c:v>
                </c:pt>
                <c:pt idx="101">
                  <c:v>42805.0</c:v>
                </c:pt>
                <c:pt idx="102">
                  <c:v>42806.0</c:v>
                </c:pt>
                <c:pt idx="103">
                  <c:v>42807.0</c:v>
                </c:pt>
                <c:pt idx="104">
                  <c:v>42808.0</c:v>
                </c:pt>
                <c:pt idx="105">
                  <c:v>42809.0</c:v>
                </c:pt>
                <c:pt idx="106">
                  <c:v>42810.0</c:v>
                </c:pt>
                <c:pt idx="107">
                  <c:v>42811.0</c:v>
                </c:pt>
                <c:pt idx="108">
                  <c:v>42812.0</c:v>
                </c:pt>
                <c:pt idx="109">
                  <c:v>42813.0</c:v>
                </c:pt>
                <c:pt idx="110">
                  <c:v>42814.0</c:v>
                </c:pt>
                <c:pt idx="111">
                  <c:v>42815.0</c:v>
                </c:pt>
                <c:pt idx="112">
                  <c:v>42816.0</c:v>
                </c:pt>
                <c:pt idx="113">
                  <c:v>42817.0</c:v>
                </c:pt>
                <c:pt idx="114">
                  <c:v>42818.0</c:v>
                </c:pt>
                <c:pt idx="115">
                  <c:v>42819.0</c:v>
                </c:pt>
                <c:pt idx="116">
                  <c:v>42820.0</c:v>
                </c:pt>
                <c:pt idx="117">
                  <c:v>42821.0</c:v>
                </c:pt>
                <c:pt idx="118">
                  <c:v>42822.0</c:v>
                </c:pt>
                <c:pt idx="119">
                  <c:v>42823.0</c:v>
                </c:pt>
                <c:pt idx="120">
                  <c:v>42824.0</c:v>
                </c:pt>
                <c:pt idx="121">
                  <c:v>42825.0</c:v>
                </c:pt>
                <c:pt idx="122">
                  <c:v>42826.0</c:v>
                </c:pt>
                <c:pt idx="123">
                  <c:v>42827.0</c:v>
                </c:pt>
                <c:pt idx="124">
                  <c:v>42828.0</c:v>
                </c:pt>
                <c:pt idx="125">
                  <c:v>42829.0</c:v>
                </c:pt>
                <c:pt idx="126">
                  <c:v>42830.0</c:v>
                </c:pt>
                <c:pt idx="127">
                  <c:v>42831.0</c:v>
                </c:pt>
                <c:pt idx="128">
                  <c:v>42832.0</c:v>
                </c:pt>
                <c:pt idx="129">
                  <c:v>42833.0</c:v>
                </c:pt>
                <c:pt idx="130">
                  <c:v>42834.0</c:v>
                </c:pt>
                <c:pt idx="131">
                  <c:v>42835.0</c:v>
                </c:pt>
                <c:pt idx="132">
                  <c:v>42836.0</c:v>
                </c:pt>
                <c:pt idx="133">
                  <c:v>42837.0</c:v>
                </c:pt>
                <c:pt idx="134">
                  <c:v>42838.0</c:v>
                </c:pt>
                <c:pt idx="135">
                  <c:v>42839.0</c:v>
                </c:pt>
                <c:pt idx="136">
                  <c:v>42840.0</c:v>
                </c:pt>
                <c:pt idx="137">
                  <c:v>42841.0</c:v>
                </c:pt>
                <c:pt idx="138">
                  <c:v>42842.0</c:v>
                </c:pt>
                <c:pt idx="139">
                  <c:v>42843.0</c:v>
                </c:pt>
                <c:pt idx="140">
                  <c:v>42844.0</c:v>
                </c:pt>
                <c:pt idx="141">
                  <c:v>42845.0</c:v>
                </c:pt>
                <c:pt idx="142">
                  <c:v>42846.0</c:v>
                </c:pt>
                <c:pt idx="143">
                  <c:v>42847.0</c:v>
                </c:pt>
                <c:pt idx="144">
                  <c:v>42848.0</c:v>
                </c:pt>
                <c:pt idx="145">
                  <c:v>42849.0</c:v>
                </c:pt>
                <c:pt idx="146">
                  <c:v>42850.0</c:v>
                </c:pt>
                <c:pt idx="147">
                  <c:v>42851.0</c:v>
                </c:pt>
                <c:pt idx="148">
                  <c:v>42852.0</c:v>
                </c:pt>
                <c:pt idx="149">
                  <c:v>42853.0</c:v>
                </c:pt>
                <c:pt idx="150">
                  <c:v>42854.0</c:v>
                </c:pt>
                <c:pt idx="151">
                  <c:v>42855.0</c:v>
                </c:pt>
              </c:numCache>
            </c:numRef>
          </c:cat>
          <c:val>
            <c:numRef>
              <c:f>Historical!$I$2:$I$153</c:f>
              <c:numCache>
                <c:formatCode>General</c:formatCode>
                <c:ptCount val="15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11.0</c:v>
                </c:pt>
                <c:pt idx="32">
                  <c:v>30.0</c:v>
                </c:pt>
                <c:pt idx="33">
                  <c:v>37.0</c:v>
                </c:pt>
                <c:pt idx="34">
                  <c:v>46.0</c:v>
                </c:pt>
                <c:pt idx="35">
                  <c:v>52.0</c:v>
                </c:pt>
                <c:pt idx="36">
                  <c:v>55.0</c:v>
                </c:pt>
                <c:pt idx="37">
                  <c:v>61.0</c:v>
                </c:pt>
                <c:pt idx="38">
                  <c:v>65.0</c:v>
                </c:pt>
                <c:pt idx="39">
                  <c:v>76.0</c:v>
                </c:pt>
                <c:pt idx="40">
                  <c:v>80.0</c:v>
                </c:pt>
                <c:pt idx="41">
                  <c:v>83.0</c:v>
                </c:pt>
                <c:pt idx="42">
                  <c:v>89.0</c:v>
                </c:pt>
                <c:pt idx="43">
                  <c:v>90.0</c:v>
                </c:pt>
                <c:pt idx="44">
                  <c:v>92.0</c:v>
                </c:pt>
                <c:pt idx="45">
                  <c:v>95.0</c:v>
                </c:pt>
                <c:pt idx="46">
                  <c:v>124.0</c:v>
                </c:pt>
                <c:pt idx="47">
                  <c:v>126.0</c:v>
                </c:pt>
                <c:pt idx="48">
                  <c:v>128.0</c:v>
                </c:pt>
                <c:pt idx="49">
                  <c:v>129.0</c:v>
                </c:pt>
                <c:pt idx="50">
                  <c:v>132.0</c:v>
                </c:pt>
                <c:pt idx="51">
                  <c:v>136.0</c:v>
                </c:pt>
                <c:pt idx="52">
                  <c:v>144.0</c:v>
                </c:pt>
                <c:pt idx="53">
                  <c:v>151.0</c:v>
                </c:pt>
                <c:pt idx="54">
                  <c:v>163.0</c:v>
                </c:pt>
                <c:pt idx="55">
                  <c:v>165.0</c:v>
                </c:pt>
                <c:pt idx="56">
                  <c:v>167.0</c:v>
                </c:pt>
                <c:pt idx="57">
                  <c:v>168.0</c:v>
                </c:pt>
                <c:pt idx="58">
                  <c:v>171.0</c:v>
                </c:pt>
                <c:pt idx="59">
                  <c:v>178.0</c:v>
                </c:pt>
                <c:pt idx="60">
                  <c:v>178.0</c:v>
                </c:pt>
                <c:pt idx="61">
                  <c:v>180.0</c:v>
                </c:pt>
                <c:pt idx="62">
                  <c:v>184.0</c:v>
                </c:pt>
                <c:pt idx="63">
                  <c:v>186.0</c:v>
                </c:pt>
                <c:pt idx="64">
                  <c:v>190.0</c:v>
                </c:pt>
                <c:pt idx="65">
                  <c:v>197.0</c:v>
                </c:pt>
                <c:pt idx="66">
                  <c:v>204.0</c:v>
                </c:pt>
                <c:pt idx="67">
                  <c:v>227.0</c:v>
                </c:pt>
                <c:pt idx="68">
                  <c:v>237.0</c:v>
                </c:pt>
                <c:pt idx="69">
                  <c:v>242.0</c:v>
                </c:pt>
                <c:pt idx="70">
                  <c:v>248.0</c:v>
                </c:pt>
                <c:pt idx="71">
                  <c:v>250.0</c:v>
                </c:pt>
                <c:pt idx="72">
                  <c:v>254.0</c:v>
                </c:pt>
                <c:pt idx="73">
                  <c:v>265.0</c:v>
                </c:pt>
                <c:pt idx="74">
                  <c:v>274.0</c:v>
                </c:pt>
                <c:pt idx="75">
                  <c:v>280.0</c:v>
                </c:pt>
                <c:pt idx="76">
                  <c:v>284.0</c:v>
                </c:pt>
                <c:pt idx="77">
                  <c:v>286.0</c:v>
                </c:pt>
                <c:pt idx="78">
                  <c:v>290.0</c:v>
                </c:pt>
                <c:pt idx="79">
                  <c:v>294.0</c:v>
                </c:pt>
                <c:pt idx="80">
                  <c:v>299.0</c:v>
                </c:pt>
                <c:pt idx="81">
                  <c:v>303.0</c:v>
                </c:pt>
                <c:pt idx="82">
                  <c:v>307.0</c:v>
                </c:pt>
                <c:pt idx="83">
                  <c:v>324.0</c:v>
                </c:pt>
                <c:pt idx="84">
                  <c:v>327.0</c:v>
                </c:pt>
                <c:pt idx="85">
                  <c:v>327.0</c:v>
                </c:pt>
                <c:pt idx="86">
                  <c:v>332.0</c:v>
                </c:pt>
                <c:pt idx="87">
                  <c:v>339.0</c:v>
                </c:pt>
                <c:pt idx="88">
                  <c:v>342.0</c:v>
                </c:pt>
                <c:pt idx="89">
                  <c:v>346.0</c:v>
                </c:pt>
                <c:pt idx="90">
                  <c:v>347.0</c:v>
                </c:pt>
                <c:pt idx="91">
                  <c:v>356.0</c:v>
                </c:pt>
                <c:pt idx="92">
                  <c:v>359.0</c:v>
                </c:pt>
                <c:pt idx="93">
                  <c:v>363.0</c:v>
                </c:pt>
                <c:pt idx="94">
                  <c:v>372.0</c:v>
                </c:pt>
                <c:pt idx="95">
                  <c:v>405.0</c:v>
                </c:pt>
                <c:pt idx="96">
                  <c:v>410.0</c:v>
                </c:pt>
                <c:pt idx="97">
                  <c:v>417.0</c:v>
                </c:pt>
                <c:pt idx="98">
                  <c:v>426.0</c:v>
                </c:pt>
                <c:pt idx="99">
                  <c:v>428.0</c:v>
                </c:pt>
                <c:pt idx="100">
                  <c:v>438.0</c:v>
                </c:pt>
                <c:pt idx="101">
                  <c:v>442.0</c:v>
                </c:pt>
                <c:pt idx="102">
                  <c:v>449.0</c:v>
                </c:pt>
                <c:pt idx="103">
                  <c:v>460.0</c:v>
                </c:pt>
                <c:pt idx="104">
                  <c:v>470.0</c:v>
                </c:pt>
                <c:pt idx="105">
                  <c:v>489.0</c:v>
                </c:pt>
                <c:pt idx="106">
                  <c:v>491.0</c:v>
                </c:pt>
                <c:pt idx="107">
                  <c:v>498.0</c:v>
                </c:pt>
                <c:pt idx="108">
                  <c:v>505.0</c:v>
                </c:pt>
                <c:pt idx="109">
                  <c:v>520.0</c:v>
                </c:pt>
                <c:pt idx="110">
                  <c:v>521.0</c:v>
                </c:pt>
                <c:pt idx="111">
                  <c:v>531.0</c:v>
                </c:pt>
                <c:pt idx="112">
                  <c:v>533.0</c:v>
                </c:pt>
                <c:pt idx="113">
                  <c:v>541.0</c:v>
                </c:pt>
                <c:pt idx="114">
                  <c:v>543.0</c:v>
                </c:pt>
                <c:pt idx="115">
                  <c:v>548.0</c:v>
                </c:pt>
                <c:pt idx="116">
                  <c:v>569.0</c:v>
                </c:pt>
                <c:pt idx="117">
                  <c:v>584.0</c:v>
                </c:pt>
                <c:pt idx="118">
                  <c:v>595.0</c:v>
                </c:pt>
                <c:pt idx="119">
                  <c:v>604.0</c:v>
                </c:pt>
                <c:pt idx="120">
                  <c:v>625.0</c:v>
                </c:pt>
                <c:pt idx="121">
                  <c:v>662.0</c:v>
                </c:pt>
                <c:pt idx="122">
                  <c:v>669.0</c:v>
                </c:pt>
                <c:pt idx="123">
                  <c:v>686.0</c:v>
                </c:pt>
                <c:pt idx="124">
                  <c:v>691.0</c:v>
                </c:pt>
                <c:pt idx="125">
                  <c:v>722.0</c:v>
                </c:pt>
                <c:pt idx="126">
                  <c:v>730.0</c:v>
                </c:pt>
                <c:pt idx="127">
                  <c:v>754.0</c:v>
                </c:pt>
                <c:pt idx="128">
                  <c:v>764.0</c:v>
                </c:pt>
                <c:pt idx="129">
                  <c:v>768.0</c:v>
                </c:pt>
                <c:pt idx="130">
                  <c:v>775.0</c:v>
                </c:pt>
                <c:pt idx="131">
                  <c:v>779.0</c:v>
                </c:pt>
                <c:pt idx="132">
                  <c:v>782.0</c:v>
                </c:pt>
                <c:pt idx="133">
                  <c:v>790.0</c:v>
                </c:pt>
                <c:pt idx="134">
                  <c:v>800.0</c:v>
                </c:pt>
                <c:pt idx="135">
                  <c:v>808.0</c:v>
                </c:pt>
                <c:pt idx="136">
                  <c:v>850.0</c:v>
                </c:pt>
                <c:pt idx="137">
                  <c:v>907.0</c:v>
                </c:pt>
                <c:pt idx="138">
                  <c:v>909.0</c:v>
                </c:pt>
                <c:pt idx="139">
                  <c:v>909.0</c:v>
                </c:pt>
                <c:pt idx="140">
                  <c:v>909.0</c:v>
                </c:pt>
                <c:pt idx="141">
                  <c:v>909.0</c:v>
                </c:pt>
                <c:pt idx="142">
                  <c:v>909.0</c:v>
                </c:pt>
                <c:pt idx="143">
                  <c:v>909.0</c:v>
                </c:pt>
                <c:pt idx="144">
                  <c:v>909.0</c:v>
                </c:pt>
                <c:pt idx="145">
                  <c:v>909.0</c:v>
                </c:pt>
                <c:pt idx="146">
                  <c:v>918.0</c:v>
                </c:pt>
                <c:pt idx="147">
                  <c:v>918.0</c:v>
                </c:pt>
                <c:pt idx="148">
                  <c:v>919.0</c:v>
                </c:pt>
                <c:pt idx="149">
                  <c:v>919.0</c:v>
                </c:pt>
                <c:pt idx="150">
                  <c:v>919.0</c:v>
                </c:pt>
                <c:pt idx="151">
                  <c:v>919.0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Historical!$B$1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Historical!$A$2:$A$153</c:f>
              <c:numCache>
                <c:formatCode>[$-409]d\-mmm;@</c:formatCode>
                <c:ptCount val="152"/>
                <c:pt idx="0">
                  <c:v>42704.0</c:v>
                </c:pt>
                <c:pt idx="1">
                  <c:v>42705.0</c:v>
                </c:pt>
                <c:pt idx="2">
                  <c:v>42706.0</c:v>
                </c:pt>
                <c:pt idx="3">
                  <c:v>42707.0</c:v>
                </c:pt>
                <c:pt idx="4">
                  <c:v>42708.0</c:v>
                </c:pt>
                <c:pt idx="5">
                  <c:v>42709.0</c:v>
                </c:pt>
                <c:pt idx="6">
                  <c:v>42710.0</c:v>
                </c:pt>
                <c:pt idx="7">
                  <c:v>42711.0</c:v>
                </c:pt>
                <c:pt idx="8">
                  <c:v>42712.0</c:v>
                </c:pt>
                <c:pt idx="9">
                  <c:v>42713.0</c:v>
                </c:pt>
                <c:pt idx="10">
                  <c:v>42714.0</c:v>
                </c:pt>
                <c:pt idx="11">
                  <c:v>42715.0</c:v>
                </c:pt>
                <c:pt idx="12">
                  <c:v>42716.0</c:v>
                </c:pt>
                <c:pt idx="13">
                  <c:v>42717.0</c:v>
                </c:pt>
                <c:pt idx="14">
                  <c:v>42718.0</c:v>
                </c:pt>
                <c:pt idx="15">
                  <c:v>42719.0</c:v>
                </c:pt>
                <c:pt idx="16">
                  <c:v>42720.0</c:v>
                </c:pt>
                <c:pt idx="17">
                  <c:v>42721.0</c:v>
                </c:pt>
                <c:pt idx="18">
                  <c:v>42722.0</c:v>
                </c:pt>
                <c:pt idx="19">
                  <c:v>42723.0</c:v>
                </c:pt>
                <c:pt idx="20">
                  <c:v>42724.0</c:v>
                </c:pt>
                <c:pt idx="21">
                  <c:v>42725.0</c:v>
                </c:pt>
                <c:pt idx="22">
                  <c:v>42726.0</c:v>
                </c:pt>
                <c:pt idx="23">
                  <c:v>42727.0</c:v>
                </c:pt>
                <c:pt idx="24">
                  <c:v>42728.0</c:v>
                </c:pt>
                <c:pt idx="25">
                  <c:v>42729.0</c:v>
                </c:pt>
                <c:pt idx="26">
                  <c:v>42730.0</c:v>
                </c:pt>
                <c:pt idx="27">
                  <c:v>42731.0</c:v>
                </c:pt>
                <c:pt idx="28">
                  <c:v>42732.0</c:v>
                </c:pt>
                <c:pt idx="29">
                  <c:v>42733.0</c:v>
                </c:pt>
                <c:pt idx="30">
                  <c:v>42734.0</c:v>
                </c:pt>
                <c:pt idx="31">
                  <c:v>42735.0</c:v>
                </c:pt>
                <c:pt idx="32">
                  <c:v>42736.0</c:v>
                </c:pt>
                <c:pt idx="33">
                  <c:v>42737.0</c:v>
                </c:pt>
                <c:pt idx="34">
                  <c:v>42738.0</c:v>
                </c:pt>
                <c:pt idx="35">
                  <c:v>42739.0</c:v>
                </c:pt>
                <c:pt idx="36">
                  <c:v>42740.0</c:v>
                </c:pt>
                <c:pt idx="37">
                  <c:v>42741.0</c:v>
                </c:pt>
                <c:pt idx="38">
                  <c:v>42742.0</c:v>
                </c:pt>
                <c:pt idx="39">
                  <c:v>42743.0</c:v>
                </c:pt>
                <c:pt idx="40">
                  <c:v>42744.0</c:v>
                </c:pt>
                <c:pt idx="41">
                  <c:v>42745.0</c:v>
                </c:pt>
                <c:pt idx="42">
                  <c:v>42746.0</c:v>
                </c:pt>
                <c:pt idx="43">
                  <c:v>42747.0</c:v>
                </c:pt>
                <c:pt idx="44">
                  <c:v>42748.0</c:v>
                </c:pt>
                <c:pt idx="45">
                  <c:v>42749.0</c:v>
                </c:pt>
                <c:pt idx="46">
                  <c:v>42750.0</c:v>
                </c:pt>
                <c:pt idx="47">
                  <c:v>42751.0</c:v>
                </c:pt>
                <c:pt idx="48">
                  <c:v>42752.0</c:v>
                </c:pt>
                <c:pt idx="49">
                  <c:v>42753.0</c:v>
                </c:pt>
                <c:pt idx="50">
                  <c:v>42754.0</c:v>
                </c:pt>
                <c:pt idx="51">
                  <c:v>42755.0</c:v>
                </c:pt>
                <c:pt idx="52">
                  <c:v>42756.0</c:v>
                </c:pt>
                <c:pt idx="53">
                  <c:v>42757.0</c:v>
                </c:pt>
                <c:pt idx="54">
                  <c:v>42758.0</c:v>
                </c:pt>
                <c:pt idx="55">
                  <c:v>42759.0</c:v>
                </c:pt>
                <c:pt idx="56">
                  <c:v>42760.0</c:v>
                </c:pt>
                <c:pt idx="57">
                  <c:v>42761.0</c:v>
                </c:pt>
                <c:pt idx="58">
                  <c:v>42762.0</c:v>
                </c:pt>
                <c:pt idx="59">
                  <c:v>42763.0</c:v>
                </c:pt>
                <c:pt idx="60">
                  <c:v>42764.0</c:v>
                </c:pt>
                <c:pt idx="61">
                  <c:v>42765.0</c:v>
                </c:pt>
                <c:pt idx="62">
                  <c:v>42766.0</c:v>
                </c:pt>
                <c:pt idx="63">
                  <c:v>42767.0</c:v>
                </c:pt>
                <c:pt idx="64">
                  <c:v>42768.0</c:v>
                </c:pt>
                <c:pt idx="65">
                  <c:v>42769.0</c:v>
                </c:pt>
                <c:pt idx="66">
                  <c:v>42770.0</c:v>
                </c:pt>
                <c:pt idx="67">
                  <c:v>42771.0</c:v>
                </c:pt>
                <c:pt idx="68">
                  <c:v>42772.0</c:v>
                </c:pt>
                <c:pt idx="69">
                  <c:v>42773.0</c:v>
                </c:pt>
                <c:pt idx="70">
                  <c:v>42774.0</c:v>
                </c:pt>
                <c:pt idx="71">
                  <c:v>42775.0</c:v>
                </c:pt>
                <c:pt idx="72">
                  <c:v>42776.0</c:v>
                </c:pt>
                <c:pt idx="73">
                  <c:v>42777.0</c:v>
                </c:pt>
                <c:pt idx="74">
                  <c:v>42778.0</c:v>
                </c:pt>
                <c:pt idx="75">
                  <c:v>42779.0</c:v>
                </c:pt>
                <c:pt idx="76">
                  <c:v>42780.0</c:v>
                </c:pt>
                <c:pt idx="77">
                  <c:v>42781.0</c:v>
                </c:pt>
                <c:pt idx="78">
                  <c:v>42782.0</c:v>
                </c:pt>
                <c:pt idx="79">
                  <c:v>42783.0</c:v>
                </c:pt>
                <c:pt idx="80">
                  <c:v>42784.0</c:v>
                </c:pt>
                <c:pt idx="81">
                  <c:v>42785.0</c:v>
                </c:pt>
                <c:pt idx="82">
                  <c:v>42786.0</c:v>
                </c:pt>
                <c:pt idx="83">
                  <c:v>42787.0</c:v>
                </c:pt>
                <c:pt idx="84">
                  <c:v>42788.0</c:v>
                </c:pt>
                <c:pt idx="85">
                  <c:v>42789.0</c:v>
                </c:pt>
                <c:pt idx="86">
                  <c:v>42790.0</c:v>
                </c:pt>
                <c:pt idx="87">
                  <c:v>42791.0</c:v>
                </c:pt>
                <c:pt idx="88">
                  <c:v>42792.0</c:v>
                </c:pt>
                <c:pt idx="89">
                  <c:v>42793.0</c:v>
                </c:pt>
                <c:pt idx="90">
                  <c:v>42794.0</c:v>
                </c:pt>
                <c:pt idx="91">
                  <c:v>42795.0</c:v>
                </c:pt>
                <c:pt idx="92">
                  <c:v>42796.0</c:v>
                </c:pt>
                <c:pt idx="93">
                  <c:v>42797.0</c:v>
                </c:pt>
                <c:pt idx="94">
                  <c:v>42798.0</c:v>
                </c:pt>
                <c:pt idx="95">
                  <c:v>42799.0</c:v>
                </c:pt>
                <c:pt idx="96">
                  <c:v>42800.0</c:v>
                </c:pt>
                <c:pt idx="97">
                  <c:v>42801.0</c:v>
                </c:pt>
                <c:pt idx="98">
                  <c:v>42802.0</c:v>
                </c:pt>
                <c:pt idx="99">
                  <c:v>42803.0</c:v>
                </c:pt>
                <c:pt idx="100">
                  <c:v>42804.0</c:v>
                </c:pt>
                <c:pt idx="101">
                  <c:v>42805.0</c:v>
                </c:pt>
                <c:pt idx="102">
                  <c:v>42806.0</c:v>
                </c:pt>
                <c:pt idx="103">
                  <c:v>42807.0</c:v>
                </c:pt>
                <c:pt idx="104">
                  <c:v>42808.0</c:v>
                </c:pt>
                <c:pt idx="105">
                  <c:v>42809.0</c:v>
                </c:pt>
                <c:pt idx="106">
                  <c:v>42810.0</c:v>
                </c:pt>
                <c:pt idx="107">
                  <c:v>42811.0</c:v>
                </c:pt>
                <c:pt idx="108">
                  <c:v>42812.0</c:v>
                </c:pt>
                <c:pt idx="109">
                  <c:v>42813.0</c:v>
                </c:pt>
                <c:pt idx="110">
                  <c:v>42814.0</c:v>
                </c:pt>
                <c:pt idx="111">
                  <c:v>42815.0</c:v>
                </c:pt>
                <c:pt idx="112">
                  <c:v>42816.0</c:v>
                </c:pt>
                <c:pt idx="113">
                  <c:v>42817.0</c:v>
                </c:pt>
                <c:pt idx="114">
                  <c:v>42818.0</c:v>
                </c:pt>
                <c:pt idx="115">
                  <c:v>42819.0</c:v>
                </c:pt>
                <c:pt idx="116">
                  <c:v>42820.0</c:v>
                </c:pt>
                <c:pt idx="117">
                  <c:v>42821.0</c:v>
                </c:pt>
                <c:pt idx="118">
                  <c:v>42822.0</c:v>
                </c:pt>
                <c:pt idx="119">
                  <c:v>42823.0</c:v>
                </c:pt>
                <c:pt idx="120">
                  <c:v>42824.0</c:v>
                </c:pt>
                <c:pt idx="121">
                  <c:v>42825.0</c:v>
                </c:pt>
                <c:pt idx="122">
                  <c:v>42826.0</c:v>
                </c:pt>
                <c:pt idx="123">
                  <c:v>42827.0</c:v>
                </c:pt>
                <c:pt idx="124">
                  <c:v>42828.0</c:v>
                </c:pt>
                <c:pt idx="125">
                  <c:v>42829.0</c:v>
                </c:pt>
                <c:pt idx="126">
                  <c:v>42830.0</c:v>
                </c:pt>
                <c:pt idx="127">
                  <c:v>42831.0</c:v>
                </c:pt>
                <c:pt idx="128">
                  <c:v>42832.0</c:v>
                </c:pt>
                <c:pt idx="129">
                  <c:v>42833.0</c:v>
                </c:pt>
                <c:pt idx="130">
                  <c:v>42834.0</c:v>
                </c:pt>
                <c:pt idx="131">
                  <c:v>42835.0</c:v>
                </c:pt>
                <c:pt idx="132">
                  <c:v>42836.0</c:v>
                </c:pt>
                <c:pt idx="133">
                  <c:v>42837.0</c:v>
                </c:pt>
                <c:pt idx="134">
                  <c:v>42838.0</c:v>
                </c:pt>
                <c:pt idx="135">
                  <c:v>42839.0</c:v>
                </c:pt>
                <c:pt idx="136">
                  <c:v>42840.0</c:v>
                </c:pt>
                <c:pt idx="137">
                  <c:v>42841.0</c:v>
                </c:pt>
                <c:pt idx="138">
                  <c:v>42842.0</c:v>
                </c:pt>
                <c:pt idx="139">
                  <c:v>42843.0</c:v>
                </c:pt>
                <c:pt idx="140">
                  <c:v>42844.0</c:v>
                </c:pt>
                <c:pt idx="141">
                  <c:v>42845.0</c:v>
                </c:pt>
                <c:pt idx="142">
                  <c:v>42846.0</c:v>
                </c:pt>
                <c:pt idx="143">
                  <c:v>42847.0</c:v>
                </c:pt>
                <c:pt idx="144">
                  <c:v>42848.0</c:v>
                </c:pt>
                <c:pt idx="145">
                  <c:v>42849.0</c:v>
                </c:pt>
                <c:pt idx="146">
                  <c:v>42850.0</c:v>
                </c:pt>
                <c:pt idx="147">
                  <c:v>42851.0</c:v>
                </c:pt>
                <c:pt idx="148">
                  <c:v>42852.0</c:v>
                </c:pt>
                <c:pt idx="149">
                  <c:v>42853.0</c:v>
                </c:pt>
                <c:pt idx="150">
                  <c:v>42854.0</c:v>
                </c:pt>
                <c:pt idx="151">
                  <c:v>42855.0</c:v>
                </c:pt>
              </c:numCache>
            </c:numRef>
          </c:cat>
          <c:val>
            <c:numRef>
              <c:f>RegistrationByDate!$Q$3:$Q$154</c:f>
              <c:numCache>
                <c:formatCode>General</c:formatCode>
                <c:ptCount val="152"/>
                <c:pt idx="0">
                  <c:v>0.0</c:v>
                </c:pt>
                <c:pt idx="1">
                  <c:v>#N/A</c:v>
                </c:pt>
                <c:pt idx="2">
                  <c:v>84.0</c:v>
                </c:pt>
                <c:pt idx="3">
                  <c:v>121.0</c:v>
                </c:pt>
                <c:pt idx="4">
                  <c:v>146.0</c:v>
                </c:pt>
                <c:pt idx="5">
                  <c:v>157.0</c:v>
                </c:pt>
                <c:pt idx="6">
                  <c:v>166.0</c:v>
                </c:pt>
                <c:pt idx="7">
                  <c:v>176.0</c:v>
                </c:pt>
                <c:pt idx="8">
                  <c:v>180.0</c:v>
                </c:pt>
                <c:pt idx="9">
                  <c:v>189.0</c:v>
                </c:pt>
                <c:pt idx="10">
                  <c:v>196.0</c:v>
                </c:pt>
                <c:pt idx="11">
                  <c:v>201.0</c:v>
                </c:pt>
                <c:pt idx="12">
                  <c:v>209.0</c:v>
                </c:pt>
                <c:pt idx="13">
                  <c:v>218.0</c:v>
                </c:pt>
                <c:pt idx="14">
                  <c:v>232.0</c:v>
                </c:pt>
                <c:pt idx="15">
                  <c:v>240.0</c:v>
                </c:pt>
                <c:pt idx="16">
                  <c:v>247.0</c:v>
                </c:pt>
                <c:pt idx="17">
                  <c:v>249.0</c:v>
                </c:pt>
                <c:pt idx="18">
                  <c:v>255.0</c:v>
                </c:pt>
                <c:pt idx="19">
                  <c:v>260.0</c:v>
                </c:pt>
                <c:pt idx="20">
                  <c:v>265.0</c:v>
                </c:pt>
                <c:pt idx="21">
                  <c:v>268.0</c:v>
                </c:pt>
                <c:pt idx="22">
                  <c:v>275.0</c:v>
                </c:pt>
                <c:pt idx="23">
                  <c:v>277.0</c:v>
                </c:pt>
                <c:pt idx="24">
                  <c:v>284.0</c:v>
                </c:pt>
                <c:pt idx="25">
                  <c:v>292.0</c:v>
                </c:pt>
                <c:pt idx="26">
                  <c:v>297.0</c:v>
                </c:pt>
                <c:pt idx="27">
                  <c:v>304.0</c:v>
                </c:pt>
                <c:pt idx="28">
                  <c:v>362.0</c:v>
                </c:pt>
                <c:pt idx="29">
                  <c:v>394.0</c:v>
                </c:pt>
                <c:pt idx="30">
                  <c:v>411.0</c:v>
                </c:pt>
                <c:pt idx="31">
                  <c:v>438.0</c:v>
                </c:pt>
                <c:pt idx="32">
                  <c:v>504.0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Historical!$C$1</c:f>
              <c:strCache>
                <c:ptCount val="1"/>
                <c:pt idx="0">
                  <c:v>2018</c:v>
                </c:pt>
              </c:strCache>
            </c:strRef>
          </c:tx>
          <c:spPr>
            <a:ln w="12700" cmpd="sng">
              <a:solidFill>
                <a:schemeClr val="tx1"/>
              </a:solidFill>
              <a:prstDash val="sysDot"/>
              <a:headEnd type="none"/>
              <a:tailEnd type="none"/>
            </a:ln>
          </c:spPr>
          <c:marker>
            <c:symbol val="none"/>
          </c:marker>
          <c:val>
            <c:numRef>
              <c:f>Historical!$C$2:$C$152</c:f>
              <c:numCache>
                <c:formatCode>General</c:formatCode>
                <c:ptCount val="151"/>
                <c:pt idx="0">
                  <c:v>118.0</c:v>
                </c:pt>
                <c:pt idx="1">
                  <c:v>177.0</c:v>
                </c:pt>
                <c:pt idx="2">
                  <c:v>199.0</c:v>
                </c:pt>
                <c:pt idx="3">
                  <c:v>209.0</c:v>
                </c:pt>
                <c:pt idx="4">
                  <c:v>230.0</c:v>
                </c:pt>
                <c:pt idx="5">
                  <c:v>255.0</c:v>
                </c:pt>
                <c:pt idx="6">
                  <c:v>263.0</c:v>
                </c:pt>
                <c:pt idx="7">
                  <c:v>274.0</c:v>
                </c:pt>
                <c:pt idx="8">
                  <c:v>282.0</c:v>
                </c:pt>
                <c:pt idx="9">
                  <c:v>287.0</c:v>
                </c:pt>
                <c:pt idx="10">
                  <c:v>292.0</c:v>
                </c:pt>
                <c:pt idx="11">
                  <c:v>298.0</c:v>
                </c:pt>
                <c:pt idx="12">
                  <c:v>302.0</c:v>
                </c:pt>
                <c:pt idx="13">
                  <c:v>307.0</c:v>
                </c:pt>
                <c:pt idx="14">
                  <c:v>307.0</c:v>
                </c:pt>
                <c:pt idx="15">
                  <c:v>312.0</c:v>
                </c:pt>
                <c:pt idx="16">
                  <c:v>315.0</c:v>
                </c:pt>
                <c:pt idx="17">
                  <c:v>318.0</c:v>
                </c:pt>
                <c:pt idx="18">
                  <c:v>324.0</c:v>
                </c:pt>
                <c:pt idx="19">
                  <c:v>349.0</c:v>
                </c:pt>
                <c:pt idx="20">
                  <c:v>356.0</c:v>
                </c:pt>
                <c:pt idx="21">
                  <c:v>366.0</c:v>
                </c:pt>
                <c:pt idx="22">
                  <c:v>378.0</c:v>
                </c:pt>
                <c:pt idx="23">
                  <c:v>383.0</c:v>
                </c:pt>
                <c:pt idx="24">
                  <c:v>385.0</c:v>
                </c:pt>
                <c:pt idx="25">
                  <c:v>386.0</c:v>
                </c:pt>
                <c:pt idx="26">
                  <c:v>406.0</c:v>
                </c:pt>
                <c:pt idx="27">
                  <c:v>419.0</c:v>
                </c:pt>
                <c:pt idx="28">
                  <c:v>432.0</c:v>
                </c:pt>
                <c:pt idx="29">
                  <c:v>445.0</c:v>
                </c:pt>
                <c:pt idx="30">
                  <c:v>464.0</c:v>
                </c:pt>
                <c:pt idx="31">
                  <c:v>517.0</c:v>
                </c:pt>
                <c:pt idx="32">
                  <c:v>522.0</c:v>
                </c:pt>
                <c:pt idx="33">
                  <c:v>530.0</c:v>
                </c:pt>
                <c:pt idx="34">
                  <c:v>540.0</c:v>
                </c:pt>
                <c:pt idx="35">
                  <c:v>544.0</c:v>
                </c:pt>
                <c:pt idx="36">
                  <c:v>545.0</c:v>
                </c:pt>
                <c:pt idx="37">
                  <c:v>548.0</c:v>
                </c:pt>
                <c:pt idx="38">
                  <c:v>551.0</c:v>
                </c:pt>
                <c:pt idx="39">
                  <c:v>553.0</c:v>
                </c:pt>
                <c:pt idx="40">
                  <c:v>559.0</c:v>
                </c:pt>
                <c:pt idx="41">
                  <c:v>574.0</c:v>
                </c:pt>
                <c:pt idx="42">
                  <c:v>579.0</c:v>
                </c:pt>
                <c:pt idx="43">
                  <c:v>584.0</c:v>
                </c:pt>
                <c:pt idx="44">
                  <c:v>585.0</c:v>
                </c:pt>
                <c:pt idx="45">
                  <c:v>589.0</c:v>
                </c:pt>
                <c:pt idx="46">
                  <c:v>599.0</c:v>
                </c:pt>
                <c:pt idx="47">
                  <c:v>603.0</c:v>
                </c:pt>
                <c:pt idx="48">
                  <c:v>612.0</c:v>
                </c:pt>
                <c:pt idx="49">
                  <c:v>613.0</c:v>
                </c:pt>
                <c:pt idx="50">
                  <c:v>613.0</c:v>
                </c:pt>
                <c:pt idx="51">
                  <c:v>614.0</c:v>
                </c:pt>
                <c:pt idx="52">
                  <c:v>619.0</c:v>
                </c:pt>
                <c:pt idx="53">
                  <c:v>625.0</c:v>
                </c:pt>
                <c:pt idx="54">
                  <c:v>658.0</c:v>
                </c:pt>
                <c:pt idx="55">
                  <c:v>672.0</c:v>
                </c:pt>
                <c:pt idx="56">
                  <c:v>680.0</c:v>
                </c:pt>
                <c:pt idx="57">
                  <c:v>688.0</c:v>
                </c:pt>
                <c:pt idx="58">
                  <c:v>696.0</c:v>
                </c:pt>
                <c:pt idx="59">
                  <c:v>708.0</c:v>
                </c:pt>
                <c:pt idx="60">
                  <c:v>721.0</c:v>
                </c:pt>
                <c:pt idx="61">
                  <c:v>749.0</c:v>
                </c:pt>
                <c:pt idx="62">
                  <c:v>814.0</c:v>
                </c:pt>
                <c:pt idx="63">
                  <c:v>818.0</c:v>
                </c:pt>
                <c:pt idx="64">
                  <c:v>822.0</c:v>
                </c:pt>
                <c:pt idx="65">
                  <c:v>826.0</c:v>
                </c:pt>
                <c:pt idx="66">
                  <c:v>829.0</c:v>
                </c:pt>
                <c:pt idx="67">
                  <c:v>835.0</c:v>
                </c:pt>
                <c:pt idx="68">
                  <c:v>836.0</c:v>
                </c:pt>
                <c:pt idx="69">
                  <c:v>837.0</c:v>
                </c:pt>
                <c:pt idx="70">
                  <c:v>841.0</c:v>
                </c:pt>
                <c:pt idx="71">
                  <c:v>842.0</c:v>
                </c:pt>
                <c:pt idx="72">
                  <c:v>845.0</c:v>
                </c:pt>
                <c:pt idx="73">
                  <c:v>846.0</c:v>
                </c:pt>
                <c:pt idx="74">
                  <c:v>849.0</c:v>
                </c:pt>
                <c:pt idx="75">
                  <c:v>852.0</c:v>
                </c:pt>
                <c:pt idx="76">
                  <c:v>855.0</c:v>
                </c:pt>
                <c:pt idx="77">
                  <c:v>863.0</c:v>
                </c:pt>
                <c:pt idx="78">
                  <c:v>864.0</c:v>
                </c:pt>
                <c:pt idx="79">
                  <c:v>867.0</c:v>
                </c:pt>
                <c:pt idx="80">
                  <c:v>869.0</c:v>
                </c:pt>
                <c:pt idx="81">
                  <c:v>876.0</c:v>
                </c:pt>
                <c:pt idx="82">
                  <c:v>878.0</c:v>
                </c:pt>
                <c:pt idx="83">
                  <c:v>883.0</c:v>
                </c:pt>
                <c:pt idx="84">
                  <c:v>885.0</c:v>
                </c:pt>
                <c:pt idx="85">
                  <c:v>888.0</c:v>
                </c:pt>
                <c:pt idx="86">
                  <c:v>891.0</c:v>
                </c:pt>
                <c:pt idx="87">
                  <c:v>893.0</c:v>
                </c:pt>
                <c:pt idx="88">
                  <c:v>898.0</c:v>
                </c:pt>
                <c:pt idx="89">
                  <c:v>900.0</c:v>
                </c:pt>
                <c:pt idx="90">
                  <c:v>908.0</c:v>
                </c:pt>
                <c:pt idx="91">
                  <c:v>912.0</c:v>
                </c:pt>
                <c:pt idx="92">
                  <c:v>916.0</c:v>
                </c:pt>
                <c:pt idx="93">
                  <c:v>923.0</c:v>
                </c:pt>
                <c:pt idx="94">
                  <c:v>926.0</c:v>
                </c:pt>
                <c:pt idx="95">
                  <c:v>927.0</c:v>
                </c:pt>
                <c:pt idx="96">
                  <c:v>930.0</c:v>
                </c:pt>
                <c:pt idx="97">
                  <c:v>936.0</c:v>
                </c:pt>
                <c:pt idx="98">
                  <c:v>953.0</c:v>
                </c:pt>
                <c:pt idx="99">
                  <c:v>958.0</c:v>
                </c:pt>
                <c:pt idx="100">
                  <c:v>961.0</c:v>
                </c:pt>
                <c:pt idx="101">
                  <c:v>965.0</c:v>
                </c:pt>
                <c:pt idx="102">
                  <c:v>971.0</c:v>
                </c:pt>
                <c:pt idx="103">
                  <c:v>981.0</c:v>
                </c:pt>
                <c:pt idx="104">
                  <c:v>988.0</c:v>
                </c:pt>
                <c:pt idx="105">
                  <c:v>991.0</c:v>
                </c:pt>
                <c:pt idx="106">
                  <c:v>998.0</c:v>
                </c:pt>
                <c:pt idx="107">
                  <c:v>1010.0</c:v>
                </c:pt>
                <c:pt idx="108">
                  <c:v>1015.0</c:v>
                </c:pt>
                <c:pt idx="109">
                  <c:v>1023.0</c:v>
                </c:pt>
                <c:pt idx="110">
                  <c:v>1031.0</c:v>
                </c:pt>
                <c:pt idx="111">
                  <c:v>1035.0</c:v>
                </c:pt>
                <c:pt idx="112">
                  <c:v>1052.0</c:v>
                </c:pt>
                <c:pt idx="113">
                  <c:v>1065.0</c:v>
                </c:pt>
                <c:pt idx="114">
                  <c:v>1072.0</c:v>
                </c:pt>
                <c:pt idx="115">
                  <c:v>1080.0</c:v>
                </c:pt>
                <c:pt idx="116">
                  <c:v>1090.0</c:v>
                </c:pt>
                <c:pt idx="117">
                  <c:v>1102.0</c:v>
                </c:pt>
                <c:pt idx="118">
                  <c:v>1103.0</c:v>
                </c:pt>
                <c:pt idx="119">
                  <c:v>1119.0</c:v>
                </c:pt>
                <c:pt idx="120">
                  <c:v>1119.0</c:v>
                </c:pt>
                <c:pt idx="121">
                  <c:v>1120.0</c:v>
                </c:pt>
                <c:pt idx="122">
                  <c:v>1127.0</c:v>
                </c:pt>
                <c:pt idx="123">
                  <c:v>1139.0</c:v>
                </c:pt>
                <c:pt idx="124">
                  <c:v>1143.0</c:v>
                </c:pt>
                <c:pt idx="125">
                  <c:v>1150.0</c:v>
                </c:pt>
                <c:pt idx="126">
                  <c:v>1153.0</c:v>
                </c:pt>
                <c:pt idx="127">
                  <c:v>1158.0</c:v>
                </c:pt>
                <c:pt idx="128">
                  <c:v>1162.0</c:v>
                </c:pt>
                <c:pt idx="129">
                  <c:v>1169.0</c:v>
                </c:pt>
                <c:pt idx="130">
                  <c:v>1180.0</c:v>
                </c:pt>
                <c:pt idx="131">
                  <c:v>1189.0</c:v>
                </c:pt>
                <c:pt idx="132">
                  <c:v>1191.0</c:v>
                </c:pt>
                <c:pt idx="133">
                  <c:v>1200.0</c:v>
                </c:pt>
                <c:pt idx="134">
                  <c:v>1209.0</c:v>
                </c:pt>
                <c:pt idx="135">
                  <c:v>1210.0</c:v>
                </c:pt>
                <c:pt idx="136">
                  <c:v>1213.0</c:v>
                </c:pt>
                <c:pt idx="137">
                  <c:v>1215.0</c:v>
                </c:pt>
                <c:pt idx="138">
                  <c:v>1216.0</c:v>
                </c:pt>
                <c:pt idx="139">
                  <c:v>1216.0</c:v>
                </c:pt>
                <c:pt idx="140">
                  <c:v>1218.0</c:v>
                </c:pt>
                <c:pt idx="141">
                  <c:v>1218.0</c:v>
                </c:pt>
                <c:pt idx="142">
                  <c:v>1218.0</c:v>
                </c:pt>
                <c:pt idx="143">
                  <c:v>1218.0</c:v>
                </c:pt>
                <c:pt idx="144">
                  <c:v>1218.0</c:v>
                </c:pt>
                <c:pt idx="145">
                  <c:v>1218.0</c:v>
                </c:pt>
                <c:pt idx="146">
                  <c:v>1218.0</c:v>
                </c:pt>
                <c:pt idx="147">
                  <c:v>1218.0</c:v>
                </c:pt>
                <c:pt idx="148">
                  <c:v>1218.0</c:v>
                </c:pt>
                <c:pt idx="149">
                  <c:v>1218.0</c:v>
                </c:pt>
                <c:pt idx="150">
                  <c:v>1218.0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294600"/>
        <c:axId val="2126418712"/>
      </c:lineChart>
      <c:dateAx>
        <c:axId val="2128294600"/>
        <c:scaling>
          <c:orientation val="minMax"/>
          <c:max val="42847.0"/>
        </c:scaling>
        <c:delete val="0"/>
        <c:axPos val="b"/>
        <c:title>
          <c:tx>
            <c:strRef>
              <c:f>Dashboard!$A$42</c:f>
              <c:strCache>
                <c:ptCount val="1"/>
                <c:pt idx="0">
                  <c:v>1/1/19</c:v>
                </c:pt>
              </c:strCache>
            </c:strRef>
          </c:tx>
          <c:layout>
            <c:manualLayout>
              <c:xMode val="edge"/>
              <c:yMode val="edge"/>
              <c:x val="0.902849725394772"/>
              <c:y val="0.0205207010414021"/>
            </c:manualLayout>
          </c:layout>
          <c:overlay val="0"/>
          <c:txPr>
            <a:bodyPr/>
            <a:lstStyle/>
            <a:p>
              <a:pPr>
                <a:defRPr sz="1200"/>
              </a:pPr>
              <a:endParaRPr lang="en-US"/>
            </a:p>
          </c:txPr>
        </c:title>
        <c:numFmt formatCode="[$-409]d\-mmm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/>
            </a:pPr>
            <a:endParaRPr lang="en-US"/>
          </a:p>
        </c:txPr>
        <c:crossAx val="2126418712"/>
        <c:crosses val="autoZero"/>
        <c:auto val="1"/>
        <c:lblOffset val="100"/>
        <c:baseTimeUnit val="days"/>
      </c:dateAx>
      <c:valAx>
        <c:axId val="2126418712"/>
        <c:scaling>
          <c:orientation val="minMax"/>
        </c:scaling>
        <c:delete val="0"/>
        <c:axPos val="l"/>
        <c:majorGridlines/>
        <c:title>
          <c:tx>
            <c:strRef>
              <c:f>Dashboard!$B$42</c:f>
              <c:strCache>
                <c:ptCount val="1"/>
                <c:pt idx="0">
                  <c:v>504 registered to-date</c:v>
                </c:pt>
              </c:strCache>
            </c:strRef>
          </c:tx>
          <c:layout>
            <c:manualLayout>
              <c:xMode val="edge"/>
              <c:yMode val="edge"/>
              <c:x val="0.657147031275999"/>
              <c:y val="0.00277615760992839"/>
            </c:manualLayout>
          </c:layout>
          <c:overlay val="0"/>
          <c:txPr>
            <a:bodyPr rot="0" vert="horz" lIns="2" anchor="ctr" anchorCtr="1">
              <a:spAutoFit/>
            </a:bodyPr>
            <a:lstStyle/>
            <a:p>
              <a:pPr>
                <a:defRPr sz="1200"/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2128294600"/>
        <c:crosses val="autoZero"/>
        <c:crossBetween val="between"/>
        <c:majorUnit val="100.0"/>
      </c:valAx>
    </c:plotArea>
    <c:legend>
      <c:legendPos val="r"/>
      <c:layout>
        <c:manualLayout>
          <c:xMode val="edge"/>
          <c:yMode val="edge"/>
          <c:x val="0.0861594515026113"/>
          <c:y val="0.102329261311472"/>
          <c:w val="0.290771983640082"/>
          <c:h val="0.278758519382608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solidFill>
        <a:srgbClr val="4F81BD"/>
      </a:solidFill>
    </a:ln>
  </c:sp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strRef>
          <c:f>Dashboard!$A$47</c:f>
          <c:strCache>
            <c:ptCount val="1"/>
            <c:pt idx="0">
              <c:v>0 Teams   13 Members    (3% )</c:v>
            </c:pt>
          </c:strCache>
        </c:strRef>
      </c:tx>
      <c:layout>
        <c:manualLayout>
          <c:xMode val="edge"/>
          <c:yMode val="edge"/>
          <c:x val="0.0990352014821677"/>
          <c:y val="0.00687285223367697"/>
        </c:manualLayout>
      </c:layout>
      <c:overlay val="0"/>
      <c:txPr>
        <a:bodyPr lIns="2">
          <a:spAutoFit/>
        </a:bodyPr>
        <a:lstStyle/>
        <a:p>
          <a:pPr>
            <a:defRPr sz="16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686298881056653"/>
          <c:y val="0.11340206185567"/>
          <c:w val="0.926156351240751"/>
          <c:h val="0.47562653895067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TeamSummary.csv!$A$4:$A$30</c:f>
              <c:numCache>
                <c:formatCode>General</c:formatCode>
                <c:ptCount val="27"/>
              </c:numCache>
            </c:numRef>
          </c:cat>
          <c:val>
            <c:numRef>
              <c:f>TeamSummary.csv!$B$4:$B$30</c:f>
              <c:numCache>
                <c:formatCode>General</c:formatCode>
                <c:ptCount val="2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0773208"/>
        <c:axId val="-2140770200"/>
      </c:barChart>
      <c:catAx>
        <c:axId val="-2140773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-2140770200"/>
        <c:crosses val="autoZero"/>
        <c:auto val="1"/>
        <c:lblAlgn val="ctr"/>
        <c:lblOffset val="100"/>
        <c:noMultiLvlLbl val="0"/>
      </c:catAx>
      <c:valAx>
        <c:axId val="-2140770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40773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Registered vs Open Spots</a:t>
            </a:r>
          </a:p>
        </c:rich>
      </c:tx>
      <c:layout>
        <c:manualLayout>
          <c:xMode val="edge"/>
          <c:yMode val="edge"/>
          <c:x val="0.0785512752361445"/>
          <c:y val="0.023333333333333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666418897648089"/>
          <c:y val="0.183178587051619"/>
          <c:w val="0.916673621552356"/>
          <c:h val="0.604020669291338"/>
        </c:manualLayout>
      </c:layout>
      <c:barChart>
        <c:barDir val="col"/>
        <c:grouping val="percentStacked"/>
        <c:varyColors val="0"/>
        <c:ser>
          <c:idx val="0"/>
          <c:order val="0"/>
          <c:tx>
            <c:v>Resgistered</c:v>
          </c:tx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3"/>
              <c:pt idx="0">
                <c:v>_x000d_Long Distance</c:v>
              </c:pt>
              <c:pt idx="1">
                <c:v>_x0004_ Fun</c:v>
              </c:pt>
              <c:pt idx="2">
                <c:v>_x0006_ Total</c:v>
              </c:pt>
            </c:strLit>
          </c:cat>
          <c:val>
            <c:numRef>
              <c:f>(RegistrationByDate!$M$1,RegistrationByDate!$O$1,RegistrationByDate!$Q$1)</c:f>
              <c:numCache>
                <c:formatCode>General</c:formatCode>
                <c:ptCount val="3"/>
                <c:pt idx="0">
                  <c:v>467.0</c:v>
                </c:pt>
                <c:pt idx="1">
                  <c:v>37.0</c:v>
                </c:pt>
                <c:pt idx="2">
                  <c:v>504.0</c:v>
                </c:pt>
              </c:numCache>
            </c:numRef>
          </c:val>
        </c:ser>
        <c:ser>
          <c:idx val="1"/>
          <c:order val="1"/>
          <c:tx>
            <c:v>Open Spots</c:v>
          </c:tx>
          <c:spPr>
            <a:solidFill>
              <a:schemeClr val="bg1"/>
            </a:solidFill>
            <a:ln w="3175" cmpd="sng"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3"/>
              <c:pt idx="0">
                <c:v>_x000d_Long Distance</c:v>
              </c:pt>
              <c:pt idx="1">
                <c:v>_x0004_ Fun</c:v>
              </c:pt>
              <c:pt idx="2">
                <c:v>_x0006_ Total</c:v>
              </c:pt>
            </c:strLit>
          </c:cat>
          <c:val>
            <c:numRef>
              <c:f>(RegistrationByDate!$M$2,RegistrationByDate!$O$2,RegistrationByDate!$Q$2)</c:f>
              <c:numCache>
                <c:formatCode>General</c:formatCode>
                <c:ptCount val="3"/>
                <c:pt idx="0">
                  <c:v>563.0</c:v>
                </c:pt>
                <c:pt idx="1">
                  <c:v>163.0</c:v>
                </c:pt>
                <c:pt idx="2">
                  <c:v>726.0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28434536"/>
        <c:axId val="-2146685224"/>
      </c:barChart>
      <c:catAx>
        <c:axId val="20284345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-2146685224"/>
        <c:crosses val="autoZero"/>
        <c:auto val="1"/>
        <c:lblAlgn val="ctr"/>
        <c:lblOffset val="100"/>
        <c:noMultiLvlLbl val="0"/>
      </c:catAx>
      <c:valAx>
        <c:axId val="-21466852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028434536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0822824785517483"/>
          <c:y val="0.101488134295713"/>
          <c:w val="0.765914895040686"/>
          <c:h val="0.0598296697287839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Routes</a:t>
            </a:r>
          </a:p>
        </c:rich>
      </c:tx>
      <c:layout>
        <c:manualLayout>
          <c:xMode val="edge"/>
          <c:yMode val="edge"/>
          <c:x val="0.697137769574994"/>
          <c:y val="0.013888888888888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0436124394691"/>
          <c:y val="0.158029308836395"/>
          <c:w val="0.501708123250035"/>
          <c:h val="0.81132928696412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6"/>
              </a:solidFill>
            </c:spPr>
          </c:dPt>
          <c:dPt>
            <c:idx val="2"/>
            <c:bubble3D val="0"/>
            <c:spPr>
              <a:solidFill>
                <a:schemeClr val="accent5"/>
              </a:solidFill>
            </c:spPr>
          </c:dPt>
          <c:dPt>
            <c:idx val="3"/>
            <c:bubble3D val="0"/>
            <c:explosion val="18"/>
            <c:spPr>
              <a:solidFill>
                <a:schemeClr val="accent3"/>
              </a:solidFill>
            </c:spPr>
          </c:dPt>
          <c:dLbls>
            <c:dLbl>
              <c:idx val="0"/>
              <c:layout>
                <c:manualLayout>
                  <c:x val="0.0494538599975584"/>
                  <c:y val="0.0373638451443569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0.0034575958813391"/>
                  <c:y val="0.061652996500437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-0.135903930291507"/>
                  <c:y val="0.297763560804899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3"/>
              <c:layout>
                <c:manualLayout>
                  <c:x val="-0.141274427311069"/>
                  <c:y val="0.0044039807524059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Dashboard!$I$42:$I$45</c:f>
              <c:strCache>
                <c:ptCount val="4"/>
                <c:pt idx="0">
                  <c:v>100 mile</c:v>
                </c:pt>
                <c:pt idx="1">
                  <c:v>100 km</c:v>
                </c:pt>
                <c:pt idx="2">
                  <c:v>85 mile</c:v>
                </c:pt>
                <c:pt idx="3">
                  <c:v>25 mile</c:v>
                </c:pt>
              </c:strCache>
            </c:strRef>
          </c:cat>
          <c:val>
            <c:numRef>
              <c:f>Dashboard!$J$42:$J$45</c:f>
              <c:numCache>
                <c:formatCode>General</c:formatCode>
                <c:ptCount val="4"/>
                <c:pt idx="0">
                  <c:v>274.0</c:v>
                </c:pt>
                <c:pt idx="1">
                  <c:v>155.0</c:v>
                </c:pt>
                <c:pt idx="2">
                  <c:v>38.0</c:v>
                </c:pt>
                <c:pt idx="3">
                  <c:v>37.0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Where Did You Hear?</a:t>
            </a:r>
          </a:p>
        </c:rich>
      </c:tx>
      <c:layout>
        <c:manualLayout>
          <c:xMode val="edge"/>
          <c:yMode val="edge"/>
          <c:x val="0.229277171943465"/>
          <c:y val="0.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37831036745407"/>
          <c:y val="0.171987642169729"/>
          <c:w val="0.599033464566929"/>
          <c:h val="0.6867164260717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6600"/>
            </a:solidFill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explosion val="11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HearAboutEvent.cvs!$C$3:$C$9</c:f>
              <c:strCache>
                <c:ptCount val="7"/>
                <c:pt idx="0">
                  <c:v>Past Participant</c:v>
                </c:pt>
                <c:pt idx="1">
                  <c:v>Family/Friend</c:v>
                </c:pt>
                <c:pt idx="2">
                  <c:v>Internet/Website</c:v>
                </c:pt>
                <c:pt idx="3">
                  <c:v>FFBC Member</c:v>
                </c:pt>
                <c:pt idx="4">
                  <c:v>Facebook</c:v>
                </c:pt>
                <c:pt idx="5">
                  <c:v>CycleCA</c:v>
                </c:pt>
                <c:pt idx="6">
                  <c:v>0ther</c:v>
                </c:pt>
              </c:strCache>
            </c:strRef>
          </c:cat>
          <c:val>
            <c:numRef>
              <c:f>HearAboutEvent.cvs!$D$3:$D$9</c:f>
              <c:numCache>
                <c:formatCode>General</c:formatCode>
                <c:ptCount val="7"/>
                <c:pt idx="0">
                  <c:v>388.0</c:v>
                </c:pt>
                <c:pt idx="1">
                  <c:v>102.0</c:v>
                </c:pt>
                <c:pt idx="2">
                  <c:v>23.0</c:v>
                </c:pt>
                <c:pt idx="3">
                  <c:v>17.0</c:v>
                </c:pt>
                <c:pt idx="4">
                  <c:v>7.0</c:v>
                </c:pt>
                <c:pt idx="5">
                  <c:v>7.0</c:v>
                </c:pt>
                <c:pt idx="6">
                  <c:v>15.0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03162120"/>
        <c:axId val="2103229960"/>
      </c:barChart>
      <c:valAx>
        <c:axId val="21032299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103162120"/>
        <c:crosses val="autoZero"/>
        <c:crossBetween val="between"/>
      </c:valAx>
      <c:catAx>
        <c:axId val="2103162120"/>
        <c:scaling>
          <c:orientation val="minMax"/>
        </c:scaling>
        <c:delete val="0"/>
        <c:axPos val="l"/>
        <c:majorTickMark val="out"/>
        <c:minorTickMark val="none"/>
        <c:tickLblPos val="nextTo"/>
        <c:crossAx val="210322996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Team vs non-Team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46046441647023"/>
          <c:y val="0.216867469879518"/>
          <c:w val="0.607456743066352"/>
          <c:h val="0.73838209982788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Dashboard!$A$44</c:f>
              <c:strCache>
                <c:ptCount val="1"/>
                <c:pt idx="0">
                  <c:v>Team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Dashboard!$B$44</c:f>
              <c:numCache>
                <c:formatCode>General</c:formatCode>
                <c:ptCount val="1"/>
                <c:pt idx="0">
                  <c:v>13.0</c:v>
                </c:pt>
              </c:numCache>
            </c:numRef>
          </c:val>
        </c:ser>
        <c:ser>
          <c:idx val="1"/>
          <c:order val="1"/>
          <c:tx>
            <c:strRef>
              <c:f>Dashboard!$A$45</c:f>
              <c:strCache>
                <c:ptCount val="1"/>
                <c:pt idx="0">
                  <c:v>Non-Team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val>
            <c:numRef>
              <c:f>Dashboard!$B$45</c:f>
              <c:numCache>
                <c:formatCode>General</c:formatCode>
                <c:ptCount val="1"/>
                <c:pt idx="0">
                  <c:v>491.0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4088040"/>
        <c:axId val="-2146933752"/>
      </c:barChart>
      <c:catAx>
        <c:axId val="2074088040"/>
        <c:scaling>
          <c:orientation val="minMax"/>
        </c:scaling>
        <c:delete val="1"/>
        <c:axPos val="b"/>
        <c:majorTickMark val="out"/>
        <c:minorTickMark val="none"/>
        <c:tickLblPos val="nextTo"/>
        <c:crossAx val="-2146933752"/>
        <c:crosses val="autoZero"/>
        <c:auto val="1"/>
        <c:lblAlgn val="ctr"/>
        <c:lblOffset val="100"/>
        <c:noMultiLvlLbl val="0"/>
      </c:catAx>
      <c:valAx>
        <c:axId val="-21469337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074088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Trend by Route</a:t>
            </a:r>
          </a:p>
        </c:rich>
      </c:tx>
      <c:layout>
        <c:manualLayout>
          <c:xMode val="edge"/>
          <c:yMode val="edge"/>
          <c:x val="0.370726495726496"/>
          <c:y val="0.013717421124828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672668079951544"/>
          <c:y val="0.0205761316872428"/>
          <c:w val="0.925957837001144"/>
          <c:h val="0.81920060918311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RegistrationByDate!$O$3</c:f>
              <c:strCache>
                <c:ptCount val="1"/>
                <c:pt idx="0">
                  <c:v>25 mile</c:v>
                </c:pt>
              </c:strCache>
            </c:strRef>
          </c:tx>
          <c:invertIfNegative val="0"/>
          <c:cat>
            <c:numRef>
              <c:f>RegistrationByDate!$A$4:$A$152</c:f>
              <c:numCache>
                <c:formatCode>m/d/yy;@</c:formatCode>
                <c:ptCount val="149"/>
                <c:pt idx="0">
                  <c:v>43434.0</c:v>
                </c:pt>
                <c:pt idx="1">
                  <c:v>43435.0</c:v>
                </c:pt>
                <c:pt idx="2">
                  <c:v>43436.0</c:v>
                </c:pt>
                <c:pt idx="3">
                  <c:v>43437.0</c:v>
                </c:pt>
                <c:pt idx="4">
                  <c:v>43438.0</c:v>
                </c:pt>
                <c:pt idx="5">
                  <c:v>43439.0</c:v>
                </c:pt>
                <c:pt idx="6">
                  <c:v>43440.0</c:v>
                </c:pt>
                <c:pt idx="7">
                  <c:v>43441.0</c:v>
                </c:pt>
                <c:pt idx="8">
                  <c:v>43442.0</c:v>
                </c:pt>
                <c:pt idx="9">
                  <c:v>43443.0</c:v>
                </c:pt>
                <c:pt idx="10">
                  <c:v>43444.0</c:v>
                </c:pt>
                <c:pt idx="11">
                  <c:v>43445.0</c:v>
                </c:pt>
                <c:pt idx="12">
                  <c:v>43446.0</c:v>
                </c:pt>
                <c:pt idx="13">
                  <c:v>43447.0</c:v>
                </c:pt>
                <c:pt idx="14">
                  <c:v>43448.0</c:v>
                </c:pt>
                <c:pt idx="15">
                  <c:v>43449.0</c:v>
                </c:pt>
                <c:pt idx="16">
                  <c:v>43450.0</c:v>
                </c:pt>
                <c:pt idx="17">
                  <c:v>43451.0</c:v>
                </c:pt>
                <c:pt idx="18">
                  <c:v>43452.0</c:v>
                </c:pt>
                <c:pt idx="19">
                  <c:v>43453.0</c:v>
                </c:pt>
                <c:pt idx="20">
                  <c:v>43454.0</c:v>
                </c:pt>
                <c:pt idx="21">
                  <c:v>43455.0</c:v>
                </c:pt>
                <c:pt idx="22">
                  <c:v>43456.0</c:v>
                </c:pt>
                <c:pt idx="23">
                  <c:v>43457.0</c:v>
                </c:pt>
                <c:pt idx="24">
                  <c:v>43458.0</c:v>
                </c:pt>
                <c:pt idx="25">
                  <c:v>43459.0</c:v>
                </c:pt>
                <c:pt idx="26">
                  <c:v>43460.0</c:v>
                </c:pt>
                <c:pt idx="27">
                  <c:v>43461.0</c:v>
                </c:pt>
                <c:pt idx="28">
                  <c:v>43462.0</c:v>
                </c:pt>
                <c:pt idx="29">
                  <c:v>43463.0</c:v>
                </c:pt>
                <c:pt idx="30">
                  <c:v>43464.0</c:v>
                </c:pt>
                <c:pt idx="31">
                  <c:v>43465.0</c:v>
                </c:pt>
                <c:pt idx="32">
                  <c:v>43466.0</c:v>
                </c:pt>
                <c:pt idx="33">
                  <c:v>43467.0</c:v>
                </c:pt>
                <c:pt idx="34">
                  <c:v>43468.0</c:v>
                </c:pt>
                <c:pt idx="35">
                  <c:v>43469.0</c:v>
                </c:pt>
                <c:pt idx="36">
                  <c:v>43470.0</c:v>
                </c:pt>
                <c:pt idx="37">
                  <c:v>43471.0</c:v>
                </c:pt>
                <c:pt idx="38">
                  <c:v>43472.0</c:v>
                </c:pt>
                <c:pt idx="39">
                  <c:v>43473.0</c:v>
                </c:pt>
                <c:pt idx="40">
                  <c:v>43474.0</c:v>
                </c:pt>
                <c:pt idx="41">
                  <c:v>43475.0</c:v>
                </c:pt>
                <c:pt idx="42">
                  <c:v>43476.0</c:v>
                </c:pt>
                <c:pt idx="43">
                  <c:v>43477.0</c:v>
                </c:pt>
                <c:pt idx="44">
                  <c:v>43478.0</c:v>
                </c:pt>
                <c:pt idx="45">
                  <c:v>43479.0</c:v>
                </c:pt>
                <c:pt idx="46">
                  <c:v>43480.0</c:v>
                </c:pt>
                <c:pt idx="47">
                  <c:v>43481.0</c:v>
                </c:pt>
                <c:pt idx="48">
                  <c:v>43482.0</c:v>
                </c:pt>
                <c:pt idx="49">
                  <c:v>43483.0</c:v>
                </c:pt>
                <c:pt idx="50">
                  <c:v>43484.0</c:v>
                </c:pt>
                <c:pt idx="51">
                  <c:v>43485.0</c:v>
                </c:pt>
                <c:pt idx="52">
                  <c:v>43486.0</c:v>
                </c:pt>
                <c:pt idx="53">
                  <c:v>43487.0</c:v>
                </c:pt>
                <c:pt idx="54">
                  <c:v>43488.0</c:v>
                </c:pt>
                <c:pt idx="55">
                  <c:v>43489.0</c:v>
                </c:pt>
                <c:pt idx="56">
                  <c:v>43490.0</c:v>
                </c:pt>
                <c:pt idx="57">
                  <c:v>43491.0</c:v>
                </c:pt>
                <c:pt idx="58">
                  <c:v>43492.0</c:v>
                </c:pt>
                <c:pt idx="59">
                  <c:v>43493.0</c:v>
                </c:pt>
                <c:pt idx="60">
                  <c:v>43494.0</c:v>
                </c:pt>
                <c:pt idx="61">
                  <c:v>43495.0</c:v>
                </c:pt>
                <c:pt idx="62">
                  <c:v>43496.0</c:v>
                </c:pt>
                <c:pt idx="63">
                  <c:v>43497.0</c:v>
                </c:pt>
                <c:pt idx="64">
                  <c:v>43498.0</c:v>
                </c:pt>
                <c:pt idx="65">
                  <c:v>43499.0</c:v>
                </c:pt>
                <c:pt idx="66">
                  <c:v>43500.0</c:v>
                </c:pt>
                <c:pt idx="67">
                  <c:v>43501.0</c:v>
                </c:pt>
                <c:pt idx="68">
                  <c:v>43502.0</c:v>
                </c:pt>
                <c:pt idx="69">
                  <c:v>43503.0</c:v>
                </c:pt>
                <c:pt idx="70">
                  <c:v>43504.0</c:v>
                </c:pt>
                <c:pt idx="71">
                  <c:v>43505.0</c:v>
                </c:pt>
                <c:pt idx="72">
                  <c:v>43506.0</c:v>
                </c:pt>
                <c:pt idx="73">
                  <c:v>43507.0</c:v>
                </c:pt>
                <c:pt idx="74">
                  <c:v>43508.0</c:v>
                </c:pt>
                <c:pt idx="75">
                  <c:v>43509.0</c:v>
                </c:pt>
                <c:pt idx="76">
                  <c:v>43510.0</c:v>
                </c:pt>
                <c:pt idx="77">
                  <c:v>43511.0</c:v>
                </c:pt>
                <c:pt idx="78">
                  <c:v>43512.0</c:v>
                </c:pt>
                <c:pt idx="79">
                  <c:v>43513.0</c:v>
                </c:pt>
                <c:pt idx="80">
                  <c:v>43514.0</c:v>
                </c:pt>
                <c:pt idx="81">
                  <c:v>43515.0</c:v>
                </c:pt>
                <c:pt idx="82">
                  <c:v>43516.0</c:v>
                </c:pt>
                <c:pt idx="83">
                  <c:v>43517.0</c:v>
                </c:pt>
                <c:pt idx="84">
                  <c:v>43518.0</c:v>
                </c:pt>
                <c:pt idx="85">
                  <c:v>43519.0</c:v>
                </c:pt>
                <c:pt idx="86">
                  <c:v>43520.0</c:v>
                </c:pt>
                <c:pt idx="87">
                  <c:v>43521.0</c:v>
                </c:pt>
                <c:pt idx="88">
                  <c:v>43522.0</c:v>
                </c:pt>
                <c:pt idx="89">
                  <c:v>43523.0</c:v>
                </c:pt>
                <c:pt idx="90">
                  <c:v>43524.0</c:v>
                </c:pt>
                <c:pt idx="91">
                  <c:v>43525.0</c:v>
                </c:pt>
                <c:pt idx="92">
                  <c:v>43526.0</c:v>
                </c:pt>
                <c:pt idx="93">
                  <c:v>43527.0</c:v>
                </c:pt>
                <c:pt idx="94">
                  <c:v>43528.0</c:v>
                </c:pt>
                <c:pt idx="95">
                  <c:v>43529.0</c:v>
                </c:pt>
                <c:pt idx="96">
                  <c:v>43530.0</c:v>
                </c:pt>
                <c:pt idx="97">
                  <c:v>43531.0</c:v>
                </c:pt>
                <c:pt idx="98">
                  <c:v>43532.0</c:v>
                </c:pt>
                <c:pt idx="99">
                  <c:v>43533.0</c:v>
                </c:pt>
                <c:pt idx="100">
                  <c:v>43534.0</c:v>
                </c:pt>
                <c:pt idx="101">
                  <c:v>43535.0</c:v>
                </c:pt>
                <c:pt idx="102">
                  <c:v>43536.0</c:v>
                </c:pt>
                <c:pt idx="103">
                  <c:v>43537.0</c:v>
                </c:pt>
                <c:pt idx="104">
                  <c:v>43538.0</c:v>
                </c:pt>
                <c:pt idx="105">
                  <c:v>43539.0</c:v>
                </c:pt>
                <c:pt idx="106">
                  <c:v>43540.0</c:v>
                </c:pt>
                <c:pt idx="107">
                  <c:v>43541.0</c:v>
                </c:pt>
                <c:pt idx="108">
                  <c:v>43542.0</c:v>
                </c:pt>
                <c:pt idx="109">
                  <c:v>43543.0</c:v>
                </c:pt>
                <c:pt idx="110">
                  <c:v>43544.0</c:v>
                </c:pt>
                <c:pt idx="111">
                  <c:v>43545.0</c:v>
                </c:pt>
                <c:pt idx="112">
                  <c:v>43546.0</c:v>
                </c:pt>
                <c:pt idx="113">
                  <c:v>43547.0</c:v>
                </c:pt>
                <c:pt idx="114">
                  <c:v>43548.0</c:v>
                </c:pt>
                <c:pt idx="115">
                  <c:v>43549.0</c:v>
                </c:pt>
                <c:pt idx="116">
                  <c:v>43550.0</c:v>
                </c:pt>
                <c:pt idx="117">
                  <c:v>43551.0</c:v>
                </c:pt>
                <c:pt idx="118">
                  <c:v>43552.0</c:v>
                </c:pt>
                <c:pt idx="119">
                  <c:v>43553.0</c:v>
                </c:pt>
                <c:pt idx="120">
                  <c:v>43554.0</c:v>
                </c:pt>
                <c:pt idx="121">
                  <c:v>43555.0</c:v>
                </c:pt>
                <c:pt idx="122">
                  <c:v>43556.0</c:v>
                </c:pt>
                <c:pt idx="123">
                  <c:v>43557.0</c:v>
                </c:pt>
                <c:pt idx="124">
                  <c:v>43558.0</c:v>
                </c:pt>
                <c:pt idx="125">
                  <c:v>43559.0</c:v>
                </c:pt>
                <c:pt idx="126">
                  <c:v>43560.0</c:v>
                </c:pt>
                <c:pt idx="127">
                  <c:v>43561.0</c:v>
                </c:pt>
                <c:pt idx="128">
                  <c:v>43562.0</c:v>
                </c:pt>
                <c:pt idx="129">
                  <c:v>43563.0</c:v>
                </c:pt>
                <c:pt idx="130">
                  <c:v>43564.0</c:v>
                </c:pt>
                <c:pt idx="131">
                  <c:v>43565.0</c:v>
                </c:pt>
                <c:pt idx="132">
                  <c:v>43566.0</c:v>
                </c:pt>
                <c:pt idx="133">
                  <c:v>43567.0</c:v>
                </c:pt>
                <c:pt idx="134">
                  <c:v>43568.0</c:v>
                </c:pt>
                <c:pt idx="135">
                  <c:v>43569.0</c:v>
                </c:pt>
                <c:pt idx="136">
                  <c:v>43570.0</c:v>
                </c:pt>
                <c:pt idx="137">
                  <c:v>43571.0</c:v>
                </c:pt>
                <c:pt idx="138">
                  <c:v>43572.0</c:v>
                </c:pt>
                <c:pt idx="139">
                  <c:v>43573.0</c:v>
                </c:pt>
                <c:pt idx="140">
                  <c:v>43574.0</c:v>
                </c:pt>
                <c:pt idx="141">
                  <c:v>43575.0</c:v>
                </c:pt>
                <c:pt idx="142">
                  <c:v>43576.0</c:v>
                </c:pt>
                <c:pt idx="143">
                  <c:v>43577.0</c:v>
                </c:pt>
                <c:pt idx="144">
                  <c:v>43578.0</c:v>
                </c:pt>
                <c:pt idx="145">
                  <c:v>43579.0</c:v>
                </c:pt>
                <c:pt idx="146">
                  <c:v>43580.0</c:v>
                </c:pt>
                <c:pt idx="147">
                  <c:v>43581.0</c:v>
                </c:pt>
                <c:pt idx="148">
                  <c:v>43582.0</c:v>
                </c:pt>
              </c:numCache>
            </c:numRef>
          </c:cat>
          <c:val>
            <c:numRef>
              <c:f>RegistrationByDate!$O$4:$O$152</c:f>
              <c:numCache>
                <c:formatCode>General</c:formatCode>
                <c:ptCount val="149"/>
                <c:pt idx="0">
                  <c:v>#N/A</c:v>
                </c:pt>
                <c:pt idx="1">
                  <c:v>11.0</c:v>
                </c:pt>
                <c:pt idx="2">
                  <c:v>12.0</c:v>
                </c:pt>
                <c:pt idx="3">
                  <c:v>13.0</c:v>
                </c:pt>
                <c:pt idx="4">
                  <c:v>#N/A</c:v>
                </c:pt>
                <c:pt idx="5">
                  <c:v>14.0</c:v>
                </c:pt>
                <c:pt idx="6">
                  <c:v>#N/A</c:v>
                </c:pt>
                <c:pt idx="7">
                  <c:v>#N/A</c:v>
                </c:pt>
                <c:pt idx="8">
                  <c:v>15.0</c:v>
                </c:pt>
                <c:pt idx="9">
                  <c:v>16.0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21.0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22.0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23.0</c:v>
                </c:pt>
                <c:pt idx="25">
                  <c:v>25.0</c:v>
                </c:pt>
                <c:pt idx="26">
                  <c:v>#N/A</c:v>
                </c:pt>
                <c:pt idx="27">
                  <c:v>29.0</c:v>
                </c:pt>
                <c:pt idx="28">
                  <c:v>#N/A</c:v>
                </c:pt>
                <c:pt idx="29">
                  <c:v>#N/A</c:v>
                </c:pt>
                <c:pt idx="30">
                  <c:v>31.0</c:v>
                </c:pt>
                <c:pt idx="31">
                  <c:v>37.0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</c:numCache>
            </c:numRef>
          </c:val>
        </c:ser>
        <c:ser>
          <c:idx val="3"/>
          <c:order val="1"/>
          <c:tx>
            <c:strRef>
              <c:f>RegistrationByDate!$C$3</c:f>
              <c:strCache>
                <c:ptCount val="1"/>
                <c:pt idx="0">
                  <c:v>100 mile</c:v>
                </c:pt>
              </c:strCache>
            </c:strRef>
          </c:tx>
          <c:invertIfNegative val="0"/>
          <c:cat>
            <c:numRef>
              <c:f>RegistrationByDate!$A$4:$A$152</c:f>
              <c:numCache>
                <c:formatCode>m/d/yy;@</c:formatCode>
                <c:ptCount val="149"/>
                <c:pt idx="0">
                  <c:v>43434.0</c:v>
                </c:pt>
                <c:pt idx="1">
                  <c:v>43435.0</c:v>
                </c:pt>
                <c:pt idx="2">
                  <c:v>43436.0</c:v>
                </c:pt>
                <c:pt idx="3">
                  <c:v>43437.0</c:v>
                </c:pt>
                <c:pt idx="4">
                  <c:v>43438.0</c:v>
                </c:pt>
                <c:pt idx="5">
                  <c:v>43439.0</c:v>
                </c:pt>
                <c:pt idx="6">
                  <c:v>43440.0</c:v>
                </c:pt>
                <c:pt idx="7">
                  <c:v>43441.0</c:v>
                </c:pt>
                <c:pt idx="8">
                  <c:v>43442.0</c:v>
                </c:pt>
                <c:pt idx="9">
                  <c:v>43443.0</c:v>
                </c:pt>
                <c:pt idx="10">
                  <c:v>43444.0</c:v>
                </c:pt>
                <c:pt idx="11">
                  <c:v>43445.0</c:v>
                </c:pt>
                <c:pt idx="12">
                  <c:v>43446.0</c:v>
                </c:pt>
                <c:pt idx="13">
                  <c:v>43447.0</c:v>
                </c:pt>
                <c:pt idx="14">
                  <c:v>43448.0</c:v>
                </c:pt>
                <c:pt idx="15">
                  <c:v>43449.0</c:v>
                </c:pt>
                <c:pt idx="16">
                  <c:v>43450.0</c:v>
                </c:pt>
                <c:pt idx="17">
                  <c:v>43451.0</c:v>
                </c:pt>
                <c:pt idx="18">
                  <c:v>43452.0</c:v>
                </c:pt>
                <c:pt idx="19">
                  <c:v>43453.0</c:v>
                </c:pt>
                <c:pt idx="20">
                  <c:v>43454.0</c:v>
                </c:pt>
                <c:pt idx="21">
                  <c:v>43455.0</c:v>
                </c:pt>
                <c:pt idx="22">
                  <c:v>43456.0</c:v>
                </c:pt>
                <c:pt idx="23">
                  <c:v>43457.0</c:v>
                </c:pt>
                <c:pt idx="24">
                  <c:v>43458.0</c:v>
                </c:pt>
                <c:pt idx="25">
                  <c:v>43459.0</c:v>
                </c:pt>
                <c:pt idx="26">
                  <c:v>43460.0</c:v>
                </c:pt>
                <c:pt idx="27">
                  <c:v>43461.0</c:v>
                </c:pt>
                <c:pt idx="28">
                  <c:v>43462.0</c:v>
                </c:pt>
                <c:pt idx="29">
                  <c:v>43463.0</c:v>
                </c:pt>
                <c:pt idx="30">
                  <c:v>43464.0</c:v>
                </c:pt>
                <c:pt idx="31">
                  <c:v>43465.0</c:v>
                </c:pt>
                <c:pt idx="32">
                  <c:v>43466.0</c:v>
                </c:pt>
                <c:pt idx="33">
                  <c:v>43467.0</c:v>
                </c:pt>
                <c:pt idx="34">
                  <c:v>43468.0</c:v>
                </c:pt>
                <c:pt idx="35">
                  <c:v>43469.0</c:v>
                </c:pt>
                <c:pt idx="36">
                  <c:v>43470.0</c:v>
                </c:pt>
                <c:pt idx="37">
                  <c:v>43471.0</c:v>
                </c:pt>
                <c:pt idx="38">
                  <c:v>43472.0</c:v>
                </c:pt>
                <c:pt idx="39">
                  <c:v>43473.0</c:v>
                </c:pt>
                <c:pt idx="40">
                  <c:v>43474.0</c:v>
                </c:pt>
                <c:pt idx="41">
                  <c:v>43475.0</c:v>
                </c:pt>
                <c:pt idx="42">
                  <c:v>43476.0</c:v>
                </c:pt>
                <c:pt idx="43">
                  <c:v>43477.0</c:v>
                </c:pt>
                <c:pt idx="44">
                  <c:v>43478.0</c:v>
                </c:pt>
                <c:pt idx="45">
                  <c:v>43479.0</c:v>
                </c:pt>
                <c:pt idx="46">
                  <c:v>43480.0</c:v>
                </c:pt>
                <c:pt idx="47">
                  <c:v>43481.0</c:v>
                </c:pt>
                <c:pt idx="48">
                  <c:v>43482.0</c:v>
                </c:pt>
                <c:pt idx="49">
                  <c:v>43483.0</c:v>
                </c:pt>
                <c:pt idx="50">
                  <c:v>43484.0</c:v>
                </c:pt>
                <c:pt idx="51">
                  <c:v>43485.0</c:v>
                </c:pt>
                <c:pt idx="52">
                  <c:v>43486.0</c:v>
                </c:pt>
                <c:pt idx="53">
                  <c:v>43487.0</c:v>
                </c:pt>
                <c:pt idx="54">
                  <c:v>43488.0</c:v>
                </c:pt>
                <c:pt idx="55">
                  <c:v>43489.0</c:v>
                </c:pt>
                <c:pt idx="56">
                  <c:v>43490.0</c:v>
                </c:pt>
                <c:pt idx="57">
                  <c:v>43491.0</c:v>
                </c:pt>
                <c:pt idx="58">
                  <c:v>43492.0</c:v>
                </c:pt>
                <c:pt idx="59">
                  <c:v>43493.0</c:v>
                </c:pt>
                <c:pt idx="60">
                  <c:v>43494.0</c:v>
                </c:pt>
                <c:pt idx="61">
                  <c:v>43495.0</c:v>
                </c:pt>
                <c:pt idx="62">
                  <c:v>43496.0</c:v>
                </c:pt>
                <c:pt idx="63">
                  <c:v>43497.0</c:v>
                </c:pt>
                <c:pt idx="64">
                  <c:v>43498.0</c:v>
                </c:pt>
                <c:pt idx="65">
                  <c:v>43499.0</c:v>
                </c:pt>
                <c:pt idx="66">
                  <c:v>43500.0</c:v>
                </c:pt>
                <c:pt idx="67">
                  <c:v>43501.0</c:v>
                </c:pt>
                <c:pt idx="68">
                  <c:v>43502.0</c:v>
                </c:pt>
                <c:pt idx="69">
                  <c:v>43503.0</c:v>
                </c:pt>
                <c:pt idx="70">
                  <c:v>43504.0</c:v>
                </c:pt>
                <c:pt idx="71">
                  <c:v>43505.0</c:v>
                </c:pt>
                <c:pt idx="72">
                  <c:v>43506.0</c:v>
                </c:pt>
                <c:pt idx="73">
                  <c:v>43507.0</c:v>
                </c:pt>
                <c:pt idx="74">
                  <c:v>43508.0</c:v>
                </c:pt>
                <c:pt idx="75">
                  <c:v>43509.0</c:v>
                </c:pt>
                <c:pt idx="76">
                  <c:v>43510.0</c:v>
                </c:pt>
                <c:pt idx="77">
                  <c:v>43511.0</c:v>
                </c:pt>
                <c:pt idx="78">
                  <c:v>43512.0</c:v>
                </c:pt>
                <c:pt idx="79">
                  <c:v>43513.0</c:v>
                </c:pt>
                <c:pt idx="80">
                  <c:v>43514.0</c:v>
                </c:pt>
                <c:pt idx="81">
                  <c:v>43515.0</c:v>
                </c:pt>
                <c:pt idx="82">
                  <c:v>43516.0</c:v>
                </c:pt>
                <c:pt idx="83">
                  <c:v>43517.0</c:v>
                </c:pt>
                <c:pt idx="84">
                  <c:v>43518.0</c:v>
                </c:pt>
                <c:pt idx="85">
                  <c:v>43519.0</c:v>
                </c:pt>
                <c:pt idx="86">
                  <c:v>43520.0</c:v>
                </c:pt>
                <c:pt idx="87">
                  <c:v>43521.0</c:v>
                </c:pt>
                <c:pt idx="88">
                  <c:v>43522.0</c:v>
                </c:pt>
                <c:pt idx="89">
                  <c:v>43523.0</c:v>
                </c:pt>
                <c:pt idx="90">
                  <c:v>43524.0</c:v>
                </c:pt>
                <c:pt idx="91">
                  <c:v>43525.0</c:v>
                </c:pt>
                <c:pt idx="92">
                  <c:v>43526.0</c:v>
                </c:pt>
                <c:pt idx="93">
                  <c:v>43527.0</c:v>
                </c:pt>
                <c:pt idx="94">
                  <c:v>43528.0</c:v>
                </c:pt>
                <c:pt idx="95">
                  <c:v>43529.0</c:v>
                </c:pt>
                <c:pt idx="96">
                  <c:v>43530.0</c:v>
                </c:pt>
                <c:pt idx="97">
                  <c:v>43531.0</c:v>
                </c:pt>
                <c:pt idx="98">
                  <c:v>43532.0</c:v>
                </c:pt>
                <c:pt idx="99">
                  <c:v>43533.0</c:v>
                </c:pt>
                <c:pt idx="100">
                  <c:v>43534.0</c:v>
                </c:pt>
                <c:pt idx="101">
                  <c:v>43535.0</c:v>
                </c:pt>
                <c:pt idx="102">
                  <c:v>43536.0</c:v>
                </c:pt>
                <c:pt idx="103">
                  <c:v>43537.0</c:v>
                </c:pt>
                <c:pt idx="104">
                  <c:v>43538.0</c:v>
                </c:pt>
                <c:pt idx="105">
                  <c:v>43539.0</c:v>
                </c:pt>
                <c:pt idx="106">
                  <c:v>43540.0</c:v>
                </c:pt>
                <c:pt idx="107">
                  <c:v>43541.0</c:v>
                </c:pt>
                <c:pt idx="108">
                  <c:v>43542.0</c:v>
                </c:pt>
                <c:pt idx="109">
                  <c:v>43543.0</c:v>
                </c:pt>
                <c:pt idx="110">
                  <c:v>43544.0</c:v>
                </c:pt>
                <c:pt idx="111">
                  <c:v>43545.0</c:v>
                </c:pt>
                <c:pt idx="112">
                  <c:v>43546.0</c:v>
                </c:pt>
                <c:pt idx="113">
                  <c:v>43547.0</c:v>
                </c:pt>
                <c:pt idx="114">
                  <c:v>43548.0</c:v>
                </c:pt>
                <c:pt idx="115">
                  <c:v>43549.0</c:v>
                </c:pt>
                <c:pt idx="116">
                  <c:v>43550.0</c:v>
                </c:pt>
                <c:pt idx="117">
                  <c:v>43551.0</c:v>
                </c:pt>
                <c:pt idx="118">
                  <c:v>43552.0</c:v>
                </c:pt>
                <c:pt idx="119">
                  <c:v>43553.0</c:v>
                </c:pt>
                <c:pt idx="120">
                  <c:v>43554.0</c:v>
                </c:pt>
                <c:pt idx="121">
                  <c:v>43555.0</c:v>
                </c:pt>
                <c:pt idx="122">
                  <c:v>43556.0</c:v>
                </c:pt>
                <c:pt idx="123">
                  <c:v>43557.0</c:v>
                </c:pt>
                <c:pt idx="124">
                  <c:v>43558.0</c:v>
                </c:pt>
                <c:pt idx="125">
                  <c:v>43559.0</c:v>
                </c:pt>
                <c:pt idx="126">
                  <c:v>43560.0</c:v>
                </c:pt>
                <c:pt idx="127">
                  <c:v>43561.0</c:v>
                </c:pt>
                <c:pt idx="128">
                  <c:v>43562.0</c:v>
                </c:pt>
                <c:pt idx="129">
                  <c:v>43563.0</c:v>
                </c:pt>
                <c:pt idx="130">
                  <c:v>43564.0</c:v>
                </c:pt>
                <c:pt idx="131">
                  <c:v>43565.0</c:v>
                </c:pt>
                <c:pt idx="132">
                  <c:v>43566.0</c:v>
                </c:pt>
                <c:pt idx="133">
                  <c:v>43567.0</c:v>
                </c:pt>
                <c:pt idx="134">
                  <c:v>43568.0</c:v>
                </c:pt>
                <c:pt idx="135">
                  <c:v>43569.0</c:v>
                </c:pt>
                <c:pt idx="136">
                  <c:v>43570.0</c:v>
                </c:pt>
                <c:pt idx="137">
                  <c:v>43571.0</c:v>
                </c:pt>
                <c:pt idx="138">
                  <c:v>43572.0</c:v>
                </c:pt>
                <c:pt idx="139">
                  <c:v>43573.0</c:v>
                </c:pt>
                <c:pt idx="140">
                  <c:v>43574.0</c:v>
                </c:pt>
                <c:pt idx="141">
                  <c:v>43575.0</c:v>
                </c:pt>
                <c:pt idx="142">
                  <c:v>43576.0</c:v>
                </c:pt>
                <c:pt idx="143">
                  <c:v>43577.0</c:v>
                </c:pt>
                <c:pt idx="144">
                  <c:v>43578.0</c:v>
                </c:pt>
                <c:pt idx="145">
                  <c:v>43579.0</c:v>
                </c:pt>
                <c:pt idx="146">
                  <c:v>43580.0</c:v>
                </c:pt>
                <c:pt idx="147">
                  <c:v>43581.0</c:v>
                </c:pt>
                <c:pt idx="148">
                  <c:v>43582.0</c:v>
                </c:pt>
              </c:numCache>
            </c:numRef>
          </c:cat>
          <c:val>
            <c:numRef>
              <c:f>RegistrationByDate!$C$4:$C$152</c:f>
              <c:numCache>
                <c:formatCode>General</c:formatCode>
                <c:ptCount val="149"/>
                <c:pt idx="0">
                  <c:v>#N/A</c:v>
                </c:pt>
                <c:pt idx="1">
                  <c:v>41.0</c:v>
                </c:pt>
                <c:pt idx="2">
                  <c:v>58.0</c:v>
                </c:pt>
                <c:pt idx="3">
                  <c:v>71.0</c:v>
                </c:pt>
                <c:pt idx="4">
                  <c:v>77.0</c:v>
                </c:pt>
                <c:pt idx="5">
                  <c:v>84.0</c:v>
                </c:pt>
                <c:pt idx="6">
                  <c:v>91.0</c:v>
                </c:pt>
                <c:pt idx="7">
                  <c:v>93.0</c:v>
                </c:pt>
                <c:pt idx="8">
                  <c:v>98.0</c:v>
                </c:pt>
                <c:pt idx="9">
                  <c:v>102.0</c:v>
                </c:pt>
                <c:pt idx="10">
                  <c:v>103.0</c:v>
                </c:pt>
                <c:pt idx="11">
                  <c:v>109.0</c:v>
                </c:pt>
                <c:pt idx="12">
                  <c:v>114.0</c:v>
                </c:pt>
                <c:pt idx="13">
                  <c:v>123.0</c:v>
                </c:pt>
                <c:pt idx="14">
                  <c:v>129.0</c:v>
                </c:pt>
                <c:pt idx="15">
                  <c:v>130.0</c:v>
                </c:pt>
                <c:pt idx="16">
                  <c:v>132.0</c:v>
                </c:pt>
                <c:pt idx="17">
                  <c:v>136.0</c:v>
                </c:pt>
                <c:pt idx="18">
                  <c:v>138.0</c:v>
                </c:pt>
                <c:pt idx="19">
                  <c:v>139.0</c:v>
                </c:pt>
                <c:pt idx="20">
                  <c:v>140.0</c:v>
                </c:pt>
                <c:pt idx="21">
                  <c:v>142.0</c:v>
                </c:pt>
                <c:pt idx="22">
                  <c:v>144.0</c:v>
                </c:pt>
                <c:pt idx="23">
                  <c:v>149.0</c:v>
                </c:pt>
                <c:pt idx="24">
                  <c:v>156.0</c:v>
                </c:pt>
                <c:pt idx="25">
                  <c:v>159.0</c:v>
                </c:pt>
                <c:pt idx="26">
                  <c:v>165.0</c:v>
                </c:pt>
                <c:pt idx="27">
                  <c:v>196.0</c:v>
                </c:pt>
                <c:pt idx="28">
                  <c:v>214.0</c:v>
                </c:pt>
                <c:pt idx="29">
                  <c:v>228.0</c:v>
                </c:pt>
                <c:pt idx="30">
                  <c:v>243.0</c:v>
                </c:pt>
                <c:pt idx="31">
                  <c:v>274.0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</c:numCache>
            </c:numRef>
          </c:val>
        </c:ser>
        <c:ser>
          <c:idx val="4"/>
          <c:order val="2"/>
          <c:tx>
            <c:strRef>
              <c:f>RegistrationByDate!$G$3</c:f>
              <c:strCache>
                <c:ptCount val="1"/>
                <c:pt idx="0">
                  <c:v>85 mile</c:v>
                </c:pt>
              </c:strCache>
            </c:strRef>
          </c:tx>
          <c:invertIfNegative val="0"/>
          <c:cat>
            <c:numRef>
              <c:f>RegistrationByDate!$A$4:$A$152</c:f>
              <c:numCache>
                <c:formatCode>m/d/yy;@</c:formatCode>
                <c:ptCount val="149"/>
                <c:pt idx="0">
                  <c:v>43434.0</c:v>
                </c:pt>
                <c:pt idx="1">
                  <c:v>43435.0</c:v>
                </c:pt>
                <c:pt idx="2">
                  <c:v>43436.0</c:v>
                </c:pt>
                <c:pt idx="3">
                  <c:v>43437.0</c:v>
                </c:pt>
                <c:pt idx="4">
                  <c:v>43438.0</c:v>
                </c:pt>
                <c:pt idx="5">
                  <c:v>43439.0</c:v>
                </c:pt>
                <c:pt idx="6">
                  <c:v>43440.0</c:v>
                </c:pt>
                <c:pt idx="7">
                  <c:v>43441.0</c:v>
                </c:pt>
                <c:pt idx="8">
                  <c:v>43442.0</c:v>
                </c:pt>
                <c:pt idx="9">
                  <c:v>43443.0</c:v>
                </c:pt>
                <c:pt idx="10">
                  <c:v>43444.0</c:v>
                </c:pt>
                <c:pt idx="11">
                  <c:v>43445.0</c:v>
                </c:pt>
                <c:pt idx="12">
                  <c:v>43446.0</c:v>
                </c:pt>
                <c:pt idx="13">
                  <c:v>43447.0</c:v>
                </c:pt>
                <c:pt idx="14">
                  <c:v>43448.0</c:v>
                </c:pt>
                <c:pt idx="15">
                  <c:v>43449.0</c:v>
                </c:pt>
                <c:pt idx="16">
                  <c:v>43450.0</c:v>
                </c:pt>
                <c:pt idx="17">
                  <c:v>43451.0</c:v>
                </c:pt>
                <c:pt idx="18">
                  <c:v>43452.0</c:v>
                </c:pt>
                <c:pt idx="19">
                  <c:v>43453.0</c:v>
                </c:pt>
                <c:pt idx="20">
                  <c:v>43454.0</c:v>
                </c:pt>
                <c:pt idx="21">
                  <c:v>43455.0</c:v>
                </c:pt>
                <c:pt idx="22">
                  <c:v>43456.0</c:v>
                </c:pt>
                <c:pt idx="23">
                  <c:v>43457.0</c:v>
                </c:pt>
                <c:pt idx="24">
                  <c:v>43458.0</c:v>
                </c:pt>
                <c:pt idx="25">
                  <c:v>43459.0</c:v>
                </c:pt>
                <c:pt idx="26">
                  <c:v>43460.0</c:v>
                </c:pt>
                <c:pt idx="27">
                  <c:v>43461.0</c:v>
                </c:pt>
                <c:pt idx="28">
                  <c:v>43462.0</c:v>
                </c:pt>
                <c:pt idx="29">
                  <c:v>43463.0</c:v>
                </c:pt>
                <c:pt idx="30">
                  <c:v>43464.0</c:v>
                </c:pt>
                <c:pt idx="31">
                  <c:v>43465.0</c:v>
                </c:pt>
                <c:pt idx="32">
                  <c:v>43466.0</c:v>
                </c:pt>
                <c:pt idx="33">
                  <c:v>43467.0</c:v>
                </c:pt>
                <c:pt idx="34">
                  <c:v>43468.0</c:v>
                </c:pt>
                <c:pt idx="35">
                  <c:v>43469.0</c:v>
                </c:pt>
                <c:pt idx="36">
                  <c:v>43470.0</c:v>
                </c:pt>
                <c:pt idx="37">
                  <c:v>43471.0</c:v>
                </c:pt>
                <c:pt idx="38">
                  <c:v>43472.0</c:v>
                </c:pt>
                <c:pt idx="39">
                  <c:v>43473.0</c:v>
                </c:pt>
                <c:pt idx="40">
                  <c:v>43474.0</c:v>
                </c:pt>
                <c:pt idx="41">
                  <c:v>43475.0</c:v>
                </c:pt>
                <c:pt idx="42">
                  <c:v>43476.0</c:v>
                </c:pt>
                <c:pt idx="43">
                  <c:v>43477.0</c:v>
                </c:pt>
                <c:pt idx="44">
                  <c:v>43478.0</c:v>
                </c:pt>
                <c:pt idx="45">
                  <c:v>43479.0</c:v>
                </c:pt>
                <c:pt idx="46">
                  <c:v>43480.0</c:v>
                </c:pt>
                <c:pt idx="47">
                  <c:v>43481.0</c:v>
                </c:pt>
                <c:pt idx="48">
                  <c:v>43482.0</c:v>
                </c:pt>
                <c:pt idx="49">
                  <c:v>43483.0</c:v>
                </c:pt>
                <c:pt idx="50">
                  <c:v>43484.0</c:v>
                </c:pt>
                <c:pt idx="51">
                  <c:v>43485.0</c:v>
                </c:pt>
                <c:pt idx="52">
                  <c:v>43486.0</c:v>
                </c:pt>
                <c:pt idx="53">
                  <c:v>43487.0</c:v>
                </c:pt>
                <c:pt idx="54">
                  <c:v>43488.0</c:v>
                </c:pt>
                <c:pt idx="55">
                  <c:v>43489.0</c:v>
                </c:pt>
                <c:pt idx="56">
                  <c:v>43490.0</c:v>
                </c:pt>
                <c:pt idx="57">
                  <c:v>43491.0</c:v>
                </c:pt>
                <c:pt idx="58">
                  <c:v>43492.0</c:v>
                </c:pt>
                <c:pt idx="59">
                  <c:v>43493.0</c:v>
                </c:pt>
                <c:pt idx="60">
                  <c:v>43494.0</c:v>
                </c:pt>
                <c:pt idx="61">
                  <c:v>43495.0</c:v>
                </c:pt>
                <c:pt idx="62">
                  <c:v>43496.0</c:v>
                </c:pt>
                <c:pt idx="63">
                  <c:v>43497.0</c:v>
                </c:pt>
                <c:pt idx="64">
                  <c:v>43498.0</c:v>
                </c:pt>
                <c:pt idx="65">
                  <c:v>43499.0</c:v>
                </c:pt>
                <c:pt idx="66">
                  <c:v>43500.0</c:v>
                </c:pt>
                <c:pt idx="67">
                  <c:v>43501.0</c:v>
                </c:pt>
                <c:pt idx="68">
                  <c:v>43502.0</c:v>
                </c:pt>
                <c:pt idx="69">
                  <c:v>43503.0</c:v>
                </c:pt>
                <c:pt idx="70">
                  <c:v>43504.0</c:v>
                </c:pt>
                <c:pt idx="71">
                  <c:v>43505.0</c:v>
                </c:pt>
                <c:pt idx="72">
                  <c:v>43506.0</c:v>
                </c:pt>
                <c:pt idx="73">
                  <c:v>43507.0</c:v>
                </c:pt>
                <c:pt idx="74">
                  <c:v>43508.0</c:v>
                </c:pt>
                <c:pt idx="75">
                  <c:v>43509.0</c:v>
                </c:pt>
                <c:pt idx="76">
                  <c:v>43510.0</c:v>
                </c:pt>
                <c:pt idx="77">
                  <c:v>43511.0</c:v>
                </c:pt>
                <c:pt idx="78">
                  <c:v>43512.0</c:v>
                </c:pt>
                <c:pt idx="79">
                  <c:v>43513.0</c:v>
                </c:pt>
                <c:pt idx="80">
                  <c:v>43514.0</c:v>
                </c:pt>
                <c:pt idx="81">
                  <c:v>43515.0</c:v>
                </c:pt>
                <c:pt idx="82">
                  <c:v>43516.0</c:v>
                </c:pt>
                <c:pt idx="83">
                  <c:v>43517.0</c:v>
                </c:pt>
                <c:pt idx="84">
                  <c:v>43518.0</c:v>
                </c:pt>
                <c:pt idx="85">
                  <c:v>43519.0</c:v>
                </c:pt>
                <c:pt idx="86">
                  <c:v>43520.0</c:v>
                </c:pt>
                <c:pt idx="87">
                  <c:v>43521.0</c:v>
                </c:pt>
                <c:pt idx="88">
                  <c:v>43522.0</c:v>
                </c:pt>
                <c:pt idx="89">
                  <c:v>43523.0</c:v>
                </c:pt>
                <c:pt idx="90">
                  <c:v>43524.0</c:v>
                </c:pt>
                <c:pt idx="91">
                  <c:v>43525.0</c:v>
                </c:pt>
                <c:pt idx="92">
                  <c:v>43526.0</c:v>
                </c:pt>
                <c:pt idx="93">
                  <c:v>43527.0</c:v>
                </c:pt>
                <c:pt idx="94">
                  <c:v>43528.0</c:v>
                </c:pt>
                <c:pt idx="95">
                  <c:v>43529.0</c:v>
                </c:pt>
                <c:pt idx="96">
                  <c:v>43530.0</c:v>
                </c:pt>
                <c:pt idx="97">
                  <c:v>43531.0</c:v>
                </c:pt>
                <c:pt idx="98">
                  <c:v>43532.0</c:v>
                </c:pt>
                <c:pt idx="99">
                  <c:v>43533.0</c:v>
                </c:pt>
                <c:pt idx="100">
                  <c:v>43534.0</c:v>
                </c:pt>
                <c:pt idx="101">
                  <c:v>43535.0</c:v>
                </c:pt>
                <c:pt idx="102">
                  <c:v>43536.0</c:v>
                </c:pt>
                <c:pt idx="103">
                  <c:v>43537.0</c:v>
                </c:pt>
                <c:pt idx="104">
                  <c:v>43538.0</c:v>
                </c:pt>
                <c:pt idx="105">
                  <c:v>43539.0</c:v>
                </c:pt>
                <c:pt idx="106">
                  <c:v>43540.0</c:v>
                </c:pt>
                <c:pt idx="107">
                  <c:v>43541.0</c:v>
                </c:pt>
                <c:pt idx="108">
                  <c:v>43542.0</c:v>
                </c:pt>
                <c:pt idx="109">
                  <c:v>43543.0</c:v>
                </c:pt>
                <c:pt idx="110">
                  <c:v>43544.0</c:v>
                </c:pt>
                <c:pt idx="111">
                  <c:v>43545.0</c:v>
                </c:pt>
                <c:pt idx="112">
                  <c:v>43546.0</c:v>
                </c:pt>
                <c:pt idx="113">
                  <c:v>43547.0</c:v>
                </c:pt>
                <c:pt idx="114">
                  <c:v>43548.0</c:v>
                </c:pt>
                <c:pt idx="115">
                  <c:v>43549.0</c:v>
                </c:pt>
                <c:pt idx="116">
                  <c:v>43550.0</c:v>
                </c:pt>
                <c:pt idx="117">
                  <c:v>43551.0</c:v>
                </c:pt>
                <c:pt idx="118">
                  <c:v>43552.0</c:v>
                </c:pt>
                <c:pt idx="119">
                  <c:v>43553.0</c:v>
                </c:pt>
                <c:pt idx="120">
                  <c:v>43554.0</c:v>
                </c:pt>
                <c:pt idx="121">
                  <c:v>43555.0</c:v>
                </c:pt>
                <c:pt idx="122">
                  <c:v>43556.0</c:v>
                </c:pt>
                <c:pt idx="123">
                  <c:v>43557.0</c:v>
                </c:pt>
                <c:pt idx="124">
                  <c:v>43558.0</c:v>
                </c:pt>
                <c:pt idx="125">
                  <c:v>43559.0</c:v>
                </c:pt>
                <c:pt idx="126">
                  <c:v>43560.0</c:v>
                </c:pt>
                <c:pt idx="127">
                  <c:v>43561.0</c:v>
                </c:pt>
                <c:pt idx="128">
                  <c:v>43562.0</c:v>
                </c:pt>
                <c:pt idx="129">
                  <c:v>43563.0</c:v>
                </c:pt>
                <c:pt idx="130">
                  <c:v>43564.0</c:v>
                </c:pt>
                <c:pt idx="131">
                  <c:v>43565.0</c:v>
                </c:pt>
                <c:pt idx="132">
                  <c:v>43566.0</c:v>
                </c:pt>
                <c:pt idx="133">
                  <c:v>43567.0</c:v>
                </c:pt>
                <c:pt idx="134">
                  <c:v>43568.0</c:v>
                </c:pt>
                <c:pt idx="135">
                  <c:v>43569.0</c:v>
                </c:pt>
                <c:pt idx="136">
                  <c:v>43570.0</c:v>
                </c:pt>
                <c:pt idx="137">
                  <c:v>43571.0</c:v>
                </c:pt>
                <c:pt idx="138">
                  <c:v>43572.0</c:v>
                </c:pt>
                <c:pt idx="139">
                  <c:v>43573.0</c:v>
                </c:pt>
                <c:pt idx="140">
                  <c:v>43574.0</c:v>
                </c:pt>
                <c:pt idx="141">
                  <c:v>43575.0</c:v>
                </c:pt>
                <c:pt idx="142">
                  <c:v>43576.0</c:v>
                </c:pt>
                <c:pt idx="143">
                  <c:v>43577.0</c:v>
                </c:pt>
                <c:pt idx="144">
                  <c:v>43578.0</c:v>
                </c:pt>
                <c:pt idx="145">
                  <c:v>43579.0</c:v>
                </c:pt>
                <c:pt idx="146">
                  <c:v>43580.0</c:v>
                </c:pt>
                <c:pt idx="147">
                  <c:v>43581.0</c:v>
                </c:pt>
                <c:pt idx="148">
                  <c:v>43582.0</c:v>
                </c:pt>
              </c:numCache>
            </c:numRef>
          </c:cat>
          <c:val>
            <c:numRef>
              <c:f>RegistrationByDate!$G$4:$G$152</c:f>
              <c:numCache>
                <c:formatCode>General</c:formatCode>
                <c:ptCount val="149"/>
                <c:pt idx="0">
                  <c:v>#N/A</c:v>
                </c:pt>
                <c:pt idx="1">
                  <c:v>5.0</c:v>
                </c:pt>
                <c:pt idx="2">
                  <c:v>11.0</c:v>
                </c:pt>
                <c:pt idx="3">
                  <c:v>12.0</c:v>
                </c:pt>
                <c:pt idx="4">
                  <c:v>13.0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15.0</c:v>
                </c:pt>
                <c:pt idx="11">
                  <c:v>#N/A</c:v>
                </c:pt>
                <c:pt idx="12">
                  <c:v>16.0</c:v>
                </c:pt>
                <c:pt idx="13">
                  <c:v>#N/A</c:v>
                </c:pt>
                <c:pt idx="14">
                  <c:v>17.0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18.0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19.0</c:v>
                </c:pt>
                <c:pt idx="27">
                  <c:v>23.0</c:v>
                </c:pt>
                <c:pt idx="28">
                  <c:v>32.0</c:v>
                </c:pt>
                <c:pt idx="29">
                  <c:v>34.0</c:v>
                </c:pt>
                <c:pt idx="30">
                  <c:v>35.0</c:v>
                </c:pt>
                <c:pt idx="31">
                  <c:v>38.0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</c:numCache>
            </c:numRef>
          </c:val>
        </c:ser>
        <c:ser>
          <c:idx val="5"/>
          <c:order val="3"/>
          <c:tx>
            <c:strRef>
              <c:f>RegistrationByDate!$E$3</c:f>
              <c:strCache>
                <c:ptCount val="1"/>
                <c:pt idx="0">
                  <c:v>100 km</c:v>
                </c:pt>
              </c:strCache>
            </c:strRef>
          </c:tx>
          <c:invertIfNegative val="0"/>
          <c:cat>
            <c:numRef>
              <c:f>RegistrationByDate!$A$4:$A$152</c:f>
              <c:numCache>
                <c:formatCode>m/d/yy;@</c:formatCode>
                <c:ptCount val="149"/>
                <c:pt idx="0">
                  <c:v>43434.0</c:v>
                </c:pt>
                <c:pt idx="1">
                  <c:v>43435.0</c:v>
                </c:pt>
                <c:pt idx="2">
                  <c:v>43436.0</c:v>
                </c:pt>
                <c:pt idx="3">
                  <c:v>43437.0</c:v>
                </c:pt>
                <c:pt idx="4">
                  <c:v>43438.0</c:v>
                </c:pt>
                <c:pt idx="5">
                  <c:v>43439.0</c:v>
                </c:pt>
                <c:pt idx="6">
                  <c:v>43440.0</c:v>
                </c:pt>
                <c:pt idx="7">
                  <c:v>43441.0</c:v>
                </c:pt>
                <c:pt idx="8">
                  <c:v>43442.0</c:v>
                </c:pt>
                <c:pt idx="9">
                  <c:v>43443.0</c:v>
                </c:pt>
                <c:pt idx="10">
                  <c:v>43444.0</c:v>
                </c:pt>
                <c:pt idx="11">
                  <c:v>43445.0</c:v>
                </c:pt>
                <c:pt idx="12">
                  <c:v>43446.0</c:v>
                </c:pt>
                <c:pt idx="13">
                  <c:v>43447.0</c:v>
                </c:pt>
                <c:pt idx="14">
                  <c:v>43448.0</c:v>
                </c:pt>
                <c:pt idx="15">
                  <c:v>43449.0</c:v>
                </c:pt>
                <c:pt idx="16">
                  <c:v>43450.0</c:v>
                </c:pt>
                <c:pt idx="17">
                  <c:v>43451.0</c:v>
                </c:pt>
                <c:pt idx="18">
                  <c:v>43452.0</c:v>
                </c:pt>
                <c:pt idx="19">
                  <c:v>43453.0</c:v>
                </c:pt>
                <c:pt idx="20">
                  <c:v>43454.0</c:v>
                </c:pt>
                <c:pt idx="21">
                  <c:v>43455.0</c:v>
                </c:pt>
                <c:pt idx="22">
                  <c:v>43456.0</c:v>
                </c:pt>
                <c:pt idx="23">
                  <c:v>43457.0</c:v>
                </c:pt>
                <c:pt idx="24">
                  <c:v>43458.0</c:v>
                </c:pt>
                <c:pt idx="25">
                  <c:v>43459.0</c:v>
                </c:pt>
                <c:pt idx="26">
                  <c:v>43460.0</c:v>
                </c:pt>
                <c:pt idx="27">
                  <c:v>43461.0</c:v>
                </c:pt>
                <c:pt idx="28">
                  <c:v>43462.0</c:v>
                </c:pt>
                <c:pt idx="29">
                  <c:v>43463.0</c:v>
                </c:pt>
                <c:pt idx="30">
                  <c:v>43464.0</c:v>
                </c:pt>
                <c:pt idx="31">
                  <c:v>43465.0</c:v>
                </c:pt>
                <c:pt idx="32">
                  <c:v>43466.0</c:v>
                </c:pt>
                <c:pt idx="33">
                  <c:v>43467.0</c:v>
                </c:pt>
                <c:pt idx="34">
                  <c:v>43468.0</c:v>
                </c:pt>
                <c:pt idx="35">
                  <c:v>43469.0</c:v>
                </c:pt>
                <c:pt idx="36">
                  <c:v>43470.0</c:v>
                </c:pt>
                <c:pt idx="37">
                  <c:v>43471.0</c:v>
                </c:pt>
                <c:pt idx="38">
                  <c:v>43472.0</c:v>
                </c:pt>
                <c:pt idx="39">
                  <c:v>43473.0</c:v>
                </c:pt>
                <c:pt idx="40">
                  <c:v>43474.0</c:v>
                </c:pt>
                <c:pt idx="41">
                  <c:v>43475.0</c:v>
                </c:pt>
                <c:pt idx="42">
                  <c:v>43476.0</c:v>
                </c:pt>
                <c:pt idx="43">
                  <c:v>43477.0</c:v>
                </c:pt>
                <c:pt idx="44">
                  <c:v>43478.0</c:v>
                </c:pt>
                <c:pt idx="45">
                  <c:v>43479.0</c:v>
                </c:pt>
                <c:pt idx="46">
                  <c:v>43480.0</c:v>
                </c:pt>
                <c:pt idx="47">
                  <c:v>43481.0</c:v>
                </c:pt>
                <c:pt idx="48">
                  <c:v>43482.0</c:v>
                </c:pt>
                <c:pt idx="49">
                  <c:v>43483.0</c:v>
                </c:pt>
                <c:pt idx="50">
                  <c:v>43484.0</c:v>
                </c:pt>
                <c:pt idx="51">
                  <c:v>43485.0</c:v>
                </c:pt>
                <c:pt idx="52">
                  <c:v>43486.0</c:v>
                </c:pt>
                <c:pt idx="53">
                  <c:v>43487.0</c:v>
                </c:pt>
                <c:pt idx="54">
                  <c:v>43488.0</c:v>
                </c:pt>
                <c:pt idx="55">
                  <c:v>43489.0</c:v>
                </c:pt>
                <c:pt idx="56">
                  <c:v>43490.0</c:v>
                </c:pt>
                <c:pt idx="57">
                  <c:v>43491.0</c:v>
                </c:pt>
                <c:pt idx="58">
                  <c:v>43492.0</c:v>
                </c:pt>
                <c:pt idx="59">
                  <c:v>43493.0</c:v>
                </c:pt>
                <c:pt idx="60">
                  <c:v>43494.0</c:v>
                </c:pt>
                <c:pt idx="61">
                  <c:v>43495.0</c:v>
                </c:pt>
                <c:pt idx="62">
                  <c:v>43496.0</c:v>
                </c:pt>
                <c:pt idx="63">
                  <c:v>43497.0</c:v>
                </c:pt>
                <c:pt idx="64">
                  <c:v>43498.0</c:v>
                </c:pt>
                <c:pt idx="65">
                  <c:v>43499.0</c:v>
                </c:pt>
                <c:pt idx="66">
                  <c:v>43500.0</c:v>
                </c:pt>
                <c:pt idx="67">
                  <c:v>43501.0</c:v>
                </c:pt>
                <c:pt idx="68">
                  <c:v>43502.0</c:v>
                </c:pt>
                <c:pt idx="69">
                  <c:v>43503.0</c:v>
                </c:pt>
                <c:pt idx="70">
                  <c:v>43504.0</c:v>
                </c:pt>
                <c:pt idx="71">
                  <c:v>43505.0</c:v>
                </c:pt>
                <c:pt idx="72">
                  <c:v>43506.0</c:v>
                </c:pt>
                <c:pt idx="73">
                  <c:v>43507.0</c:v>
                </c:pt>
                <c:pt idx="74">
                  <c:v>43508.0</c:v>
                </c:pt>
                <c:pt idx="75">
                  <c:v>43509.0</c:v>
                </c:pt>
                <c:pt idx="76">
                  <c:v>43510.0</c:v>
                </c:pt>
                <c:pt idx="77">
                  <c:v>43511.0</c:v>
                </c:pt>
                <c:pt idx="78">
                  <c:v>43512.0</c:v>
                </c:pt>
                <c:pt idx="79">
                  <c:v>43513.0</c:v>
                </c:pt>
                <c:pt idx="80">
                  <c:v>43514.0</c:v>
                </c:pt>
                <c:pt idx="81">
                  <c:v>43515.0</c:v>
                </c:pt>
                <c:pt idx="82">
                  <c:v>43516.0</c:v>
                </c:pt>
                <c:pt idx="83">
                  <c:v>43517.0</c:v>
                </c:pt>
                <c:pt idx="84">
                  <c:v>43518.0</c:v>
                </c:pt>
                <c:pt idx="85">
                  <c:v>43519.0</c:v>
                </c:pt>
                <c:pt idx="86">
                  <c:v>43520.0</c:v>
                </c:pt>
                <c:pt idx="87">
                  <c:v>43521.0</c:v>
                </c:pt>
                <c:pt idx="88">
                  <c:v>43522.0</c:v>
                </c:pt>
                <c:pt idx="89">
                  <c:v>43523.0</c:v>
                </c:pt>
                <c:pt idx="90">
                  <c:v>43524.0</c:v>
                </c:pt>
                <c:pt idx="91">
                  <c:v>43525.0</c:v>
                </c:pt>
                <c:pt idx="92">
                  <c:v>43526.0</c:v>
                </c:pt>
                <c:pt idx="93">
                  <c:v>43527.0</c:v>
                </c:pt>
                <c:pt idx="94">
                  <c:v>43528.0</c:v>
                </c:pt>
                <c:pt idx="95">
                  <c:v>43529.0</c:v>
                </c:pt>
                <c:pt idx="96">
                  <c:v>43530.0</c:v>
                </c:pt>
                <c:pt idx="97">
                  <c:v>43531.0</c:v>
                </c:pt>
                <c:pt idx="98">
                  <c:v>43532.0</c:v>
                </c:pt>
                <c:pt idx="99">
                  <c:v>43533.0</c:v>
                </c:pt>
                <c:pt idx="100">
                  <c:v>43534.0</c:v>
                </c:pt>
                <c:pt idx="101">
                  <c:v>43535.0</c:v>
                </c:pt>
                <c:pt idx="102">
                  <c:v>43536.0</c:v>
                </c:pt>
                <c:pt idx="103">
                  <c:v>43537.0</c:v>
                </c:pt>
                <c:pt idx="104">
                  <c:v>43538.0</c:v>
                </c:pt>
                <c:pt idx="105">
                  <c:v>43539.0</c:v>
                </c:pt>
                <c:pt idx="106">
                  <c:v>43540.0</c:v>
                </c:pt>
                <c:pt idx="107">
                  <c:v>43541.0</c:v>
                </c:pt>
                <c:pt idx="108">
                  <c:v>43542.0</c:v>
                </c:pt>
                <c:pt idx="109">
                  <c:v>43543.0</c:v>
                </c:pt>
                <c:pt idx="110">
                  <c:v>43544.0</c:v>
                </c:pt>
                <c:pt idx="111">
                  <c:v>43545.0</c:v>
                </c:pt>
                <c:pt idx="112">
                  <c:v>43546.0</c:v>
                </c:pt>
                <c:pt idx="113">
                  <c:v>43547.0</c:v>
                </c:pt>
                <c:pt idx="114">
                  <c:v>43548.0</c:v>
                </c:pt>
                <c:pt idx="115">
                  <c:v>43549.0</c:v>
                </c:pt>
                <c:pt idx="116">
                  <c:v>43550.0</c:v>
                </c:pt>
                <c:pt idx="117">
                  <c:v>43551.0</c:v>
                </c:pt>
                <c:pt idx="118">
                  <c:v>43552.0</c:v>
                </c:pt>
                <c:pt idx="119">
                  <c:v>43553.0</c:v>
                </c:pt>
                <c:pt idx="120">
                  <c:v>43554.0</c:v>
                </c:pt>
                <c:pt idx="121">
                  <c:v>43555.0</c:v>
                </c:pt>
                <c:pt idx="122">
                  <c:v>43556.0</c:v>
                </c:pt>
                <c:pt idx="123">
                  <c:v>43557.0</c:v>
                </c:pt>
                <c:pt idx="124">
                  <c:v>43558.0</c:v>
                </c:pt>
                <c:pt idx="125">
                  <c:v>43559.0</c:v>
                </c:pt>
                <c:pt idx="126">
                  <c:v>43560.0</c:v>
                </c:pt>
                <c:pt idx="127">
                  <c:v>43561.0</c:v>
                </c:pt>
                <c:pt idx="128">
                  <c:v>43562.0</c:v>
                </c:pt>
                <c:pt idx="129">
                  <c:v>43563.0</c:v>
                </c:pt>
                <c:pt idx="130">
                  <c:v>43564.0</c:v>
                </c:pt>
                <c:pt idx="131">
                  <c:v>43565.0</c:v>
                </c:pt>
                <c:pt idx="132">
                  <c:v>43566.0</c:v>
                </c:pt>
                <c:pt idx="133">
                  <c:v>43567.0</c:v>
                </c:pt>
                <c:pt idx="134">
                  <c:v>43568.0</c:v>
                </c:pt>
                <c:pt idx="135">
                  <c:v>43569.0</c:v>
                </c:pt>
                <c:pt idx="136">
                  <c:v>43570.0</c:v>
                </c:pt>
                <c:pt idx="137">
                  <c:v>43571.0</c:v>
                </c:pt>
                <c:pt idx="138">
                  <c:v>43572.0</c:v>
                </c:pt>
                <c:pt idx="139">
                  <c:v>43573.0</c:v>
                </c:pt>
                <c:pt idx="140">
                  <c:v>43574.0</c:v>
                </c:pt>
                <c:pt idx="141">
                  <c:v>43575.0</c:v>
                </c:pt>
                <c:pt idx="142">
                  <c:v>43576.0</c:v>
                </c:pt>
                <c:pt idx="143">
                  <c:v>43577.0</c:v>
                </c:pt>
                <c:pt idx="144">
                  <c:v>43578.0</c:v>
                </c:pt>
                <c:pt idx="145">
                  <c:v>43579.0</c:v>
                </c:pt>
                <c:pt idx="146">
                  <c:v>43580.0</c:v>
                </c:pt>
                <c:pt idx="147">
                  <c:v>43581.0</c:v>
                </c:pt>
                <c:pt idx="148">
                  <c:v>43582.0</c:v>
                </c:pt>
              </c:numCache>
            </c:numRef>
          </c:cat>
          <c:val>
            <c:numRef>
              <c:f>RegistrationByDate!$E$4:$E$153</c:f>
              <c:numCache>
                <c:formatCode>General</c:formatCode>
                <c:ptCount val="150"/>
                <c:pt idx="0">
                  <c:v>#N/A</c:v>
                </c:pt>
                <c:pt idx="1">
                  <c:v>27.0</c:v>
                </c:pt>
                <c:pt idx="2">
                  <c:v>40.0</c:v>
                </c:pt>
                <c:pt idx="3">
                  <c:v>50.0</c:v>
                </c:pt>
                <c:pt idx="4">
                  <c:v>54.0</c:v>
                </c:pt>
                <c:pt idx="5">
                  <c:v>55.0</c:v>
                </c:pt>
                <c:pt idx="6">
                  <c:v>58.0</c:v>
                </c:pt>
                <c:pt idx="7">
                  <c:v>60.0</c:v>
                </c:pt>
                <c:pt idx="8">
                  <c:v>63.0</c:v>
                </c:pt>
                <c:pt idx="9">
                  <c:v>65.0</c:v>
                </c:pt>
                <c:pt idx="10">
                  <c:v>67.0</c:v>
                </c:pt>
                <c:pt idx="11">
                  <c:v>69.0</c:v>
                </c:pt>
                <c:pt idx="12">
                  <c:v>72.0</c:v>
                </c:pt>
                <c:pt idx="13">
                  <c:v>77.0</c:v>
                </c:pt>
                <c:pt idx="14">
                  <c:v>78.0</c:v>
                </c:pt>
                <c:pt idx="15">
                  <c:v>79.0</c:v>
                </c:pt>
                <c:pt idx="16">
                  <c:v>#N/A</c:v>
                </c:pt>
                <c:pt idx="17">
                  <c:v>81.0</c:v>
                </c:pt>
                <c:pt idx="18">
                  <c:v>84.0</c:v>
                </c:pt>
                <c:pt idx="19">
                  <c:v>87.0</c:v>
                </c:pt>
                <c:pt idx="20">
                  <c:v>89.0</c:v>
                </c:pt>
                <c:pt idx="21">
                  <c:v>93.0</c:v>
                </c:pt>
                <c:pt idx="22">
                  <c:v>#N/A</c:v>
                </c:pt>
                <c:pt idx="23">
                  <c:v>95.0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114.0</c:v>
                </c:pt>
                <c:pt idx="28">
                  <c:v>119.0</c:v>
                </c:pt>
                <c:pt idx="29">
                  <c:v>120.0</c:v>
                </c:pt>
                <c:pt idx="30">
                  <c:v>129.0</c:v>
                </c:pt>
                <c:pt idx="31">
                  <c:v>155.0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5153672"/>
        <c:axId val="-2145105528"/>
      </c:barChart>
      <c:dateAx>
        <c:axId val="-2145153672"/>
        <c:scaling>
          <c:orientation val="minMax"/>
          <c:max val="43574.0"/>
        </c:scaling>
        <c:delete val="0"/>
        <c:axPos val="b"/>
        <c:numFmt formatCode="[$-409]d\-mmm;@" sourceLinked="0"/>
        <c:majorTickMark val="out"/>
        <c:minorTickMark val="none"/>
        <c:tickLblPos val="nextTo"/>
        <c:crossAx val="-2145105528"/>
        <c:crosses val="autoZero"/>
        <c:auto val="1"/>
        <c:lblOffset val="100"/>
        <c:baseTimeUnit val="days"/>
      </c:dateAx>
      <c:valAx>
        <c:axId val="-2145105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45153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0680109697826233"/>
          <c:y val="0.0952275255716492"/>
          <c:w val="0.916998620364762"/>
          <c:h val="0.0537150448786494"/>
        </c:manualLayout>
      </c:layout>
      <c:overlay val="0"/>
      <c:spPr>
        <a:noFill/>
      </c:sp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1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4" Type="http://schemas.openxmlformats.org/officeDocument/2006/relationships/chart" Target="../charts/chart6.xml"/><Relationship Id="rId5" Type="http://schemas.openxmlformats.org/officeDocument/2006/relationships/chart" Target="../charts/chart7.xml"/><Relationship Id="rId6" Type="http://schemas.openxmlformats.org/officeDocument/2006/relationships/chart" Target="../charts/chart8.xml"/><Relationship Id="rId7" Type="http://schemas.openxmlformats.org/officeDocument/2006/relationships/chart" Target="../charts/chart9.xml"/><Relationship Id="rId8" Type="http://schemas.openxmlformats.org/officeDocument/2006/relationships/chart" Target="../charts/chart10.xml"/><Relationship Id="rId9" Type="http://schemas.openxmlformats.org/officeDocument/2006/relationships/chart" Target="../charts/chart11.xml"/><Relationship Id="rId10" Type="http://schemas.openxmlformats.org/officeDocument/2006/relationships/chart" Target="../charts/chart12.xml"/><Relationship Id="rId11" Type="http://schemas.openxmlformats.org/officeDocument/2006/relationships/chart" Target="../charts/chart13.xml"/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4" Type="http://schemas.openxmlformats.org/officeDocument/2006/relationships/chart" Target="../charts/chart17.xml"/><Relationship Id="rId5" Type="http://schemas.openxmlformats.org/officeDocument/2006/relationships/chart" Target="../charts/chart18.xml"/><Relationship Id="rId6" Type="http://schemas.openxmlformats.org/officeDocument/2006/relationships/chart" Target="../charts/chart19.xml"/><Relationship Id="rId7" Type="http://schemas.openxmlformats.org/officeDocument/2006/relationships/chart" Target="../charts/chart20.xml"/><Relationship Id="rId8" Type="http://schemas.openxmlformats.org/officeDocument/2006/relationships/chart" Target="../charts/chart21.xml"/><Relationship Id="rId9" Type="http://schemas.openxmlformats.org/officeDocument/2006/relationships/chart" Target="../charts/chart22.xml"/><Relationship Id="rId10" Type="http://schemas.openxmlformats.org/officeDocument/2006/relationships/chart" Target="../charts/chart23.xml"/><Relationship Id="rId1" Type="http://schemas.openxmlformats.org/officeDocument/2006/relationships/chart" Target="../charts/chart14.xml"/><Relationship Id="rId2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Relationship Id="rId2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279400</xdr:colOff>
      <xdr:row>19</xdr:row>
      <xdr:rowOff>44450</xdr:rowOff>
    </xdr:from>
    <xdr:to>
      <xdr:col>11</xdr:col>
      <xdr:colOff>723900</xdr:colOff>
      <xdr:row>23</xdr:row>
      <xdr:rowOff>12700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101600</xdr:rowOff>
    </xdr:from>
    <xdr:to>
      <xdr:col>18</xdr:col>
      <xdr:colOff>406400</xdr:colOff>
      <xdr:row>34</xdr:row>
      <xdr:rowOff>165100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6351"/>
    <xdr:ext cx="5961888" cy="37033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3738627"/>
    <xdr:ext cx="4318000" cy="3657600"/>
    <xdr:graphicFrame macro="">
      <xdr:nvGraphicFramePr>
        <xdr:cNvPr id="3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11988800" y="3738627"/>
    <xdr:ext cx="3060699" cy="3657600"/>
    <xdr:graphicFrame macro="">
      <xdr:nvGraphicFramePr>
        <xdr:cNvPr id="6" name="Chart 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twoCellAnchor>
    <xdr:from>
      <xdr:col>3</xdr:col>
      <xdr:colOff>274185</xdr:colOff>
      <xdr:row>1</xdr:row>
      <xdr:rowOff>168397</xdr:rowOff>
    </xdr:from>
    <xdr:to>
      <xdr:col>3</xdr:col>
      <xdr:colOff>274185</xdr:colOff>
      <xdr:row>15</xdr:row>
      <xdr:rowOff>129433</xdr:rowOff>
    </xdr:to>
    <xdr:cxnSp macro="">
      <xdr:nvCxnSpPr>
        <xdr:cNvPr id="9" name="Straight Connector 8"/>
        <xdr:cNvCxnSpPr/>
      </xdr:nvCxnSpPr>
      <xdr:spPr>
        <a:xfrm>
          <a:off x="2807168" y="357845"/>
          <a:ext cx="0" cy="2613301"/>
        </a:xfrm>
        <a:prstGeom prst="line">
          <a:avLst/>
        </a:prstGeom>
        <a:ln w="9525" cmpd="sng">
          <a:solidFill>
            <a:schemeClr val="bg1">
              <a:lumMod val="50000"/>
            </a:schemeClr>
          </a:solidFill>
          <a:prstDash val="dot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540219</xdr:colOff>
      <xdr:row>2</xdr:row>
      <xdr:rowOff>14033</xdr:rowOff>
    </xdr:from>
    <xdr:to>
      <xdr:col>4</xdr:col>
      <xdr:colOff>540219</xdr:colOff>
      <xdr:row>15</xdr:row>
      <xdr:rowOff>140799</xdr:rowOff>
    </xdr:to>
    <xdr:cxnSp macro="">
      <xdr:nvCxnSpPr>
        <xdr:cNvPr id="15" name="Straight Connector 14"/>
        <xdr:cNvCxnSpPr/>
      </xdr:nvCxnSpPr>
      <xdr:spPr>
        <a:xfrm>
          <a:off x="3893019" y="395033"/>
          <a:ext cx="0" cy="2603266"/>
        </a:xfrm>
        <a:prstGeom prst="line">
          <a:avLst/>
        </a:prstGeom>
        <a:ln w="9525" cmpd="sng">
          <a:solidFill>
            <a:schemeClr val="bg1">
              <a:lumMod val="50000"/>
            </a:schemeClr>
          </a:solidFill>
          <a:prstDash val="dot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35</xdr:colOff>
      <xdr:row>2</xdr:row>
      <xdr:rowOff>23284</xdr:rowOff>
    </xdr:from>
    <xdr:to>
      <xdr:col>6</xdr:col>
      <xdr:colOff>7016</xdr:colOff>
      <xdr:row>15</xdr:row>
      <xdr:rowOff>133315</xdr:rowOff>
    </xdr:to>
    <xdr:cxnSp macro="">
      <xdr:nvCxnSpPr>
        <xdr:cNvPr id="16" name="Straight Connector 15"/>
        <xdr:cNvCxnSpPr/>
      </xdr:nvCxnSpPr>
      <xdr:spPr>
        <a:xfrm>
          <a:off x="5016886" y="402179"/>
          <a:ext cx="6981" cy="2572849"/>
        </a:xfrm>
        <a:prstGeom prst="line">
          <a:avLst/>
        </a:prstGeom>
        <a:ln w="9525" cmpd="sng">
          <a:solidFill>
            <a:schemeClr val="bg1">
              <a:lumMod val="50000"/>
            </a:schemeClr>
          </a:solidFill>
          <a:prstDash val="dot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213783</xdr:colOff>
      <xdr:row>1</xdr:row>
      <xdr:rowOff>158751</xdr:rowOff>
    </xdr:from>
    <xdr:to>
      <xdr:col>8</xdr:col>
      <xdr:colOff>220133</xdr:colOff>
      <xdr:row>16</xdr:row>
      <xdr:rowOff>59267</xdr:rowOff>
    </xdr:to>
    <xdr:cxnSp macro="">
      <xdr:nvCxnSpPr>
        <xdr:cNvPr id="17" name="Straight Connector 16"/>
        <xdr:cNvCxnSpPr/>
      </xdr:nvCxnSpPr>
      <xdr:spPr>
        <a:xfrm flipH="1">
          <a:off x="6851650" y="353484"/>
          <a:ext cx="6350" cy="2821516"/>
        </a:xfrm>
        <a:prstGeom prst="line">
          <a:avLst/>
        </a:prstGeom>
        <a:ln w="9525" cmpd="sng">
          <a:solidFill>
            <a:schemeClr val="bg1">
              <a:lumMod val="50000"/>
            </a:schemeClr>
          </a:solidFill>
          <a:prstDash val="dot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absoluteAnchor>
    <xdr:pos x="11988800" y="1879600"/>
    <xdr:ext cx="3047204" cy="1828800"/>
    <xdr:graphicFrame macro="">
      <xdr:nvGraphicFramePr>
        <xdr:cNvPr id="14" name="Chart 1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absoluteAnchor>
    <xdr:pos x="11988800" y="0"/>
    <xdr:ext cx="3048000" cy="1828800"/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twoCellAnchor>
    <xdr:from>
      <xdr:col>5</xdr:col>
      <xdr:colOff>178308</xdr:colOff>
      <xdr:row>19</xdr:row>
      <xdr:rowOff>119127</xdr:rowOff>
    </xdr:from>
    <xdr:to>
      <xdr:col>7</xdr:col>
      <xdr:colOff>132588</xdr:colOff>
      <xdr:row>38</xdr:row>
      <xdr:rowOff>154687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absoluteAnchor>
    <xdr:pos x="5994400" y="12700"/>
    <xdr:ext cx="5943600" cy="3703320"/>
    <xdr:graphicFrame macro="">
      <xdr:nvGraphicFramePr>
        <xdr:cNvPr id="21" name="Chart 2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absoluteAnchor>
  <xdr:twoCellAnchor>
    <xdr:from>
      <xdr:col>1</xdr:col>
      <xdr:colOff>791857</xdr:colOff>
      <xdr:row>7</xdr:row>
      <xdr:rowOff>73411</xdr:rowOff>
    </xdr:from>
    <xdr:to>
      <xdr:col>1</xdr:col>
      <xdr:colOff>803498</xdr:colOff>
      <xdr:row>16</xdr:row>
      <xdr:rowOff>61740</xdr:rowOff>
    </xdr:to>
    <xdr:cxnSp macro="">
      <xdr:nvCxnSpPr>
        <xdr:cNvPr id="22" name="Straight Connector 21"/>
        <xdr:cNvCxnSpPr/>
      </xdr:nvCxnSpPr>
      <xdr:spPr>
        <a:xfrm>
          <a:off x="1614054" y="1409480"/>
          <a:ext cx="11641" cy="1706133"/>
        </a:xfrm>
        <a:prstGeom prst="line">
          <a:avLst/>
        </a:prstGeom>
        <a:ln w="9525" cmpd="sng">
          <a:solidFill>
            <a:schemeClr val="bg1">
              <a:lumMod val="50000"/>
            </a:schemeClr>
          </a:solidFill>
          <a:prstDash val="dot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165100</xdr:colOff>
      <xdr:row>19</xdr:row>
      <xdr:rowOff>119127</xdr:rowOff>
    </xdr:from>
    <xdr:to>
      <xdr:col>14</xdr:col>
      <xdr:colOff>330200</xdr:colOff>
      <xdr:row>30</xdr:row>
      <xdr:rowOff>172467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absoluteAnchor>
    <xdr:pos x="8629651" y="5930900"/>
    <xdr:ext cx="3310128" cy="1479551"/>
    <xdr:graphicFrame macro="">
      <xdr:nvGraphicFramePr>
        <xdr:cNvPr id="20" name="Chart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absoluteAnchor>
  <xdr:absoluteAnchor>
    <xdr:pos x="5994400" y="5937252"/>
    <xdr:ext cx="2578608" cy="1473199"/>
    <xdr:graphicFrame macro="">
      <xdr:nvGraphicFramePr>
        <xdr:cNvPr id="23" name="Chart 2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absoluteAnchor>
  <xdr:twoCellAnchor>
    <xdr:from>
      <xdr:col>0</xdr:col>
      <xdr:colOff>0</xdr:colOff>
      <xdr:row>54</xdr:row>
      <xdr:rowOff>0</xdr:rowOff>
    </xdr:from>
    <xdr:to>
      <xdr:col>8</xdr:col>
      <xdr:colOff>520700</xdr:colOff>
      <xdr:row>74</xdr:row>
      <xdr:rowOff>165100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6351"/>
    <xdr:ext cx="5961888" cy="37033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1988800" y="3738627"/>
    <xdr:ext cx="3060699" cy="3657600"/>
    <xdr:graphicFrame macro="">
      <xdr:nvGraphicFramePr>
        <xdr:cNvPr id="4" name="Chart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>
    <xdr:from>
      <xdr:col>3</xdr:col>
      <xdr:colOff>274185</xdr:colOff>
      <xdr:row>2</xdr:row>
      <xdr:rowOff>79497</xdr:rowOff>
    </xdr:from>
    <xdr:to>
      <xdr:col>3</xdr:col>
      <xdr:colOff>274185</xdr:colOff>
      <xdr:row>16</xdr:row>
      <xdr:rowOff>40533</xdr:rowOff>
    </xdr:to>
    <xdr:cxnSp macro="">
      <xdr:nvCxnSpPr>
        <xdr:cNvPr id="5" name="Straight Connector 4"/>
        <xdr:cNvCxnSpPr/>
      </xdr:nvCxnSpPr>
      <xdr:spPr>
        <a:xfrm>
          <a:off x="2801485" y="460497"/>
          <a:ext cx="0" cy="2628036"/>
        </a:xfrm>
        <a:prstGeom prst="line">
          <a:avLst/>
        </a:prstGeom>
        <a:ln w="9525" cmpd="sng">
          <a:solidFill>
            <a:schemeClr val="bg1">
              <a:lumMod val="50000"/>
            </a:schemeClr>
          </a:solidFill>
          <a:prstDash val="dot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540219</xdr:colOff>
      <xdr:row>2</xdr:row>
      <xdr:rowOff>115633</xdr:rowOff>
    </xdr:from>
    <xdr:to>
      <xdr:col>4</xdr:col>
      <xdr:colOff>540219</xdr:colOff>
      <xdr:row>16</xdr:row>
      <xdr:rowOff>51899</xdr:rowOff>
    </xdr:to>
    <xdr:cxnSp macro="">
      <xdr:nvCxnSpPr>
        <xdr:cNvPr id="6" name="Straight Connector 5"/>
        <xdr:cNvCxnSpPr/>
      </xdr:nvCxnSpPr>
      <xdr:spPr>
        <a:xfrm>
          <a:off x="3893019" y="496633"/>
          <a:ext cx="0" cy="2603266"/>
        </a:xfrm>
        <a:prstGeom prst="line">
          <a:avLst/>
        </a:prstGeom>
        <a:ln w="9525" cmpd="sng">
          <a:solidFill>
            <a:schemeClr val="bg1">
              <a:lumMod val="50000"/>
            </a:schemeClr>
          </a:solidFill>
          <a:prstDash val="dot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35</xdr:colOff>
      <xdr:row>2</xdr:row>
      <xdr:rowOff>124884</xdr:rowOff>
    </xdr:from>
    <xdr:to>
      <xdr:col>6</xdr:col>
      <xdr:colOff>7016</xdr:colOff>
      <xdr:row>16</xdr:row>
      <xdr:rowOff>44415</xdr:rowOff>
    </xdr:to>
    <xdr:cxnSp macro="">
      <xdr:nvCxnSpPr>
        <xdr:cNvPr id="7" name="Straight Connector 6"/>
        <xdr:cNvCxnSpPr/>
      </xdr:nvCxnSpPr>
      <xdr:spPr>
        <a:xfrm>
          <a:off x="5003835" y="505884"/>
          <a:ext cx="6981" cy="2586531"/>
        </a:xfrm>
        <a:prstGeom prst="line">
          <a:avLst/>
        </a:prstGeom>
        <a:ln w="9525" cmpd="sng">
          <a:solidFill>
            <a:schemeClr val="bg1">
              <a:lumMod val="50000"/>
            </a:schemeClr>
          </a:solidFill>
          <a:prstDash val="dot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213783</xdr:colOff>
      <xdr:row>1</xdr:row>
      <xdr:rowOff>158751</xdr:rowOff>
    </xdr:from>
    <xdr:to>
      <xdr:col>8</xdr:col>
      <xdr:colOff>220133</xdr:colOff>
      <xdr:row>16</xdr:row>
      <xdr:rowOff>59267</xdr:rowOff>
    </xdr:to>
    <xdr:cxnSp macro="">
      <xdr:nvCxnSpPr>
        <xdr:cNvPr id="8" name="Straight Connector 7"/>
        <xdr:cNvCxnSpPr/>
      </xdr:nvCxnSpPr>
      <xdr:spPr>
        <a:xfrm flipH="1">
          <a:off x="6868583" y="349251"/>
          <a:ext cx="6350" cy="2758016"/>
        </a:xfrm>
        <a:prstGeom prst="line">
          <a:avLst/>
        </a:prstGeom>
        <a:ln w="9525" cmpd="sng">
          <a:solidFill>
            <a:schemeClr val="bg1">
              <a:lumMod val="50000"/>
            </a:schemeClr>
          </a:solidFill>
          <a:prstDash val="dot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absoluteAnchor>
    <xdr:pos x="11988800" y="1879600"/>
    <xdr:ext cx="3047204" cy="1828800"/>
    <xdr:graphicFrame macro="">
      <xdr:nvGraphicFramePr>
        <xdr:cNvPr id="9" name="Chart 8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11988800" y="0"/>
    <xdr:ext cx="3048000" cy="1828800"/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absoluteAnchor>
    <xdr:pos x="5994400" y="12700"/>
    <xdr:ext cx="5943600" cy="3703320"/>
    <xdr:graphicFrame macro="">
      <xdr:nvGraphicFramePr>
        <xdr:cNvPr id="12" name="Chart 1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twoCellAnchor>
    <xdr:from>
      <xdr:col>1</xdr:col>
      <xdr:colOff>791857</xdr:colOff>
      <xdr:row>7</xdr:row>
      <xdr:rowOff>73411</xdr:rowOff>
    </xdr:from>
    <xdr:to>
      <xdr:col>1</xdr:col>
      <xdr:colOff>803498</xdr:colOff>
      <xdr:row>16</xdr:row>
      <xdr:rowOff>61740</xdr:rowOff>
    </xdr:to>
    <xdr:cxnSp macro="">
      <xdr:nvCxnSpPr>
        <xdr:cNvPr id="13" name="Straight Connector 12"/>
        <xdr:cNvCxnSpPr/>
      </xdr:nvCxnSpPr>
      <xdr:spPr>
        <a:xfrm>
          <a:off x="1617357" y="1406911"/>
          <a:ext cx="11641" cy="1702829"/>
        </a:xfrm>
        <a:prstGeom prst="line">
          <a:avLst/>
        </a:prstGeom>
        <a:ln w="9525" cmpd="sng">
          <a:solidFill>
            <a:schemeClr val="bg1">
              <a:lumMod val="50000"/>
            </a:schemeClr>
          </a:solidFill>
          <a:prstDash val="dot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165100</xdr:colOff>
      <xdr:row>19</xdr:row>
      <xdr:rowOff>119127</xdr:rowOff>
    </xdr:from>
    <xdr:to>
      <xdr:col>14</xdr:col>
      <xdr:colOff>330200</xdr:colOff>
      <xdr:row>30</xdr:row>
      <xdr:rowOff>172467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absoluteAnchor>
    <xdr:pos x="8629651" y="5930900"/>
    <xdr:ext cx="3310128" cy="1479551"/>
    <xdr:graphicFrame macro="">
      <xdr:nvGraphicFramePr>
        <xdr:cNvPr id="15" name="Chart 1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absoluteAnchor>
  <xdr:absoluteAnchor>
    <xdr:pos x="5994400" y="5937252"/>
    <xdr:ext cx="2578608" cy="1473199"/>
    <xdr:graphicFrame macro="">
      <xdr:nvGraphicFramePr>
        <xdr:cNvPr id="16" name="Chart 1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absoluteAnchor>
  <xdr:twoCellAnchor>
    <xdr:from>
      <xdr:col>0</xdr:col>
      <xdr:colOff>0</xdr:colOff>
      <xdr:row>54</xdr:row>
      <xdr:rowOff>0</xdr:rowOff>
    </xdr:from>
    <xdr:to>
      <xdr:col>8</xdr:col>
      <xdr:colOff>520700</xdr:colOff>
      <xdr:row>74</xdr:row>
      <xdr:rowOff>165100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absoluteAnchor>
    <xdr:pos x="0" y="3743712"/>
    <xdr:ext cx="5961888" cy="3703320"/>
    <xdr:graphicFrame macro="">
      <xdr:nvGraphicFramePr>
        <xdr:cNvPr id="18" name="Chart 1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0.48342</cdr:x>
      <cdr:y>0.12835</cdr:y>
    </cdr:from>
    <cdr:to>
      <cdr:x>0.48342</cdr:x>
      <cdr:y>0.83799</cdr:y>
    </cdr:to>
    <cdr:cxnSp macro="">
      <cdr:nvCxnSpPr>
        <cdr:cNvPr id="2" name="Straight Connector 1"/>
        <cdr:cNvCxnSpPr/>
      </cdr:nvCxnSpPr>
      <cdr:spPr>
        <a:xfrm xmlns:a="http://schemas.openxmlformats.org/drawingml/2006/main">
          <a:off x="2873228" y="475313"/>
          <a:ext cx="0" cy="2628036"/>
        </a:xfrm>
        <a:prstGeom xmlns:a="http://schemas.openxmlformats.org/drawingml/2006/main" prst="line">
          <a:avLst/>
        </a:prstGeom>
        <a:ln xmlns:a="http://schemas.openxmlformats.org/drawingml/2006/main" w="9525" cmpd="sng">
          <a:solidFill>
            <a:schemeClr val="bg1">
              <a:lumMod val="50000"/>
            </a:schemeClr>
          </a:solidFill>
          <a:prstDash val="dot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0.66706</cdr:x>
      <cdr:y>0.13811</cdr:y>
    </cdr:from>
    <cdr:to>
      <cdr:x>0.66706</cdr:x>
      <cdr:y>0.84106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3964762" y="511449"/>
          <a:ext cx="0" cy="2603266"/>
        </a:xfrm>
        <a:prstGeom xmlns:a="http://schemas.openxmlformats.org/drawingml/2006/main" prst="line">
          <a:avLst/>
        </a:prstGeom>
        <a:ln xmlns:a="http://schemas.openxmlformats.org/drawingml/2006/main" w="9525" cmpd="sng">
          <a:solidFill>
            <a:schemeClr val="bg1">
              <a:lumMod val="50000"/>
            </a:schemeClr>
          </a:solidFill>
          <a:prstDash val="dot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0.85396</cdr:x>
      <cdr:y>0.1406</cdr:y>
    </cdr:from>
    <cdr:to>
      <cdr:x>0.85513</cdr:x>
      <cdr:y>0.83904</cdr:y>
    </cdr:to>
    <cdr:cxnSp macro="">
      <cdr:nvCxnSpPr>
        <cdr:cNvPr id="4" name="Straight Connector 3"/>
        <cdr:cNvCxnSpPr/>
      </cdr:nvCxnSpPr>
      <cdr:spPr>
        <a:xfrm xmlns:a="http://schemas.openxmlformats.org/drawingml/2006/main">
          <a:off x="5075578" y="520700"/>
          <a:ext cx="6981" cy="2586531"/>
        </a:xfrm>
        <a:prstGeom xmlns:a="http://schemas.openxmlformats.org/drawingml/2006/main" prst="line">
          <a:avLst/>
        </a:prstGeom>
        <a:ln xmlns:a="http://schemas.openxmlformats.org/drawingml/2006/main" w="9525" cmpd="sng">
          <a:solidFill>
            <a:schemeClr val="bg1">
              <a:lumMod val="50000"/>
            </a:schemeClr>
          </a:solidFill>
          <a:prstDash val="dot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0.28419</cdr:x>
      <cdr:y>0.38391</cdr:y>
    </cdr:from>
    <cdr:to>
      <cdr:x>0.28615</cdr:x>
      <cdr:y>0.84372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1689100" y="1421727"/>
          <a:ext cx="11641" cy="1702829"/>
        </a:xfrm>
        <a:prstGeom xmlns:a="http://schemas.openxmlformats.org/drawingml/2006/main" prst="line">
          <a:avLst/>
        </a:prstGeom>
        <a:ln xmlns:a="http://schemas.openxmlformats.org/drawingml/2006/main" w="9525" cmpd="sng">
          <a:solidFill>
            <a:schemeClr val="bg1">
              <a:lumMod val="50000"/>
            </a:schemeClr>
          </a:solidFill>
          <a:prstDash val="dot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0.27104</cdr:x>
      <cdr:y>0.11463</cdr:y>
    </cdr:from>
    <cdr:to>
      <cdr:x>0.27104</cdr:x>
      <cdr:y>0.82427</cdr:y>
    </cdr:to>
    <cdr:cxnSp macro="">
      <cdr:nvCxnSpPr>
        <cdr:cNvPr id="2" name="Straight Connector 1"/>
        <cdr:cNvCxnSpPr/>
      </cdr:nvCxnSpPr>
      <cdr:spPr>
        <a:xfrm xmlns:a="http://schemas.openxmlformats.org/drawingml/2006/main">
          <a:off x="1615928" y="424513"/>
          <a:ext cx="0" cy="2628036"/>
        </a:xfrm>
        <a:prstGeom xmlns:a="http://schemas.openxmlformats.org/drawingml/2006/main" prst="line">
          <a:avLst/>
        </a:prstGeom>
        <a:ln xmlns:a="http://schemas.openxmlformats.org/drawingml/2006/main" w="9525" cmpd="sng">
          <a:solidFill>
            <a:schemeClr val="bg1">
              <a:lumMod val="50000"/>
            </a:schemeClr>
          </a:solidFill>
          <a:prstDash val="dot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0.47117</cdr:x>
      <cdr:y>0.12439</cdr:y>
    </cdr:from>
    <cdr:to>
      <cdr:x>0.47117</cdr:x>
      <cdr:y>0.82734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2809062" y="460649"/>
          <a:ext cx="0" cy="2603266"/>
        </a:xfrm>
        <a:prstGeom xmlns:a="http://schemas.openxmlformats.org/drawingml/2006/main" prst="line">
          <a:avLst/>
        </a:prstGeom>
        <a:ln xmlns:a="http://schemas.openxmlformats.org/drawingml/2006/main" w="9525" cmpd="sng">
          <a:solidFill>
            <a:schemeClr val="bg1">
              <a:lumMod val="50000"/>
            </a:schemeClr>
          </a:solidFill>
          <a:prstDash val="dot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0.65536</cdr:x>
      <cdr:y>0.12003</cdr:y>
    </cdr:from>
    <cdr:to>
      <cdr:x>0.65653</cdr:x>
      <cdr:y>0.81846</cdr:y>
    </cdr:to>
    <cdr:cxnSp macro="">
      <cdr:nvCxnSpPr>
        <cdr:cNvPr id="4" name="Straight Connector 3"/>
        <cdr:cNvCxnSpPr/>
      </cdr:nvCxnSpPr>
      <cdr:spPr>
        <a:xfrm xmlns:a="http://schemas.openxmlformats.org/drawingml/2006/main">
          <a:off x="3907178" y="444500"/>
          <a:ext cx="6981" cy="2586531"/>
        </a:xfrm>
        <a:prstGeom xmlns:a="http://schemas.openxmlformats.org/drawingml/2006/main" prst="line">
          <a:avLst/>
        </a:prstGeom>
        <a:ln xmlns:a="http://schemas.openxmlformats.org/drawingml/2006/main" w="9525" cmpd="sng">
          <a:solidFill>
            <a:schemeClr val="bg1">
              <a:lumMod val="50000"/>
            </a:schemeClr>
          </a:solidFill>
          <a:prstDash val="dot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0.85208</cdr:x>
      <cdr:y>0.12689</cdr:y>
    </cdr:from>
    <cdr:to>
      <cdr:x>0.85325</cdr:x>
      <cdr:y>0.82532</cdr:y>
    </cdr:to>
    <cdr:cxnSp macro="">
      <cdr:nvCxnSpPr>
        <cdr:cNvPr id="9" name="Straight Connector 8"/>
        <cdr:cNvCxnSpPr/>
      </cdr:nvCxnSpPr>
      <cdr:spPr>
        <a:xfrm xmlns:a="http://schemas.openxmlformats.org/drawingml/2006/main">
          <a:off x="5080000" y="469900"/>
          <a:ext cx="6981" cy="2586531"/>
        </a:xfrm>
        <a:prstGeom xmlns:a="http://schemas.openxmlformats.org/drawingml/2006/main" prst="line">
          <a:avLst/>
        </a:prstGeom>
        <a:ln xmlns:a="http://schemas.openxmlformats.org/drawingml/2006/main" w="9525" cmpd="sng">
          <a:solidFill>
            <a:schemeClr val="bg1">
              <a:lumMod val="50000"/>
            </a:schemeClr>
          </a:solidFill>
          <a:prstDash val="dot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81081" cy="583513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215900</xdr:colOff>
      <xdr:row>109</xdr:row>
      <xdr:rowOff>177800</xdr:rowOff>
    </xdr:from>
    <xdr:to>
      <xdr:col>34</xdr:col>
      <xdr:colOff>368300</xdr:colOff>
      <xdr:row>130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177800</xdr:colOff>
      <xdr:row>75</xdr:row>
      <xdr:rowOff>152400</xdr:rowOff>
    </xdr:from>
    <xdr:to>
      <xdr:col>34</xdr:col>
      <xdr:colOff>749300</xdr:colOff>
      <xdr:row>96</xdr:row>
      <xdr:rowOff>127000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6600"/>
  </sheetPr>
  <dimension ref="A1:AC154"/>
  <sheetViews>
    <sheetView workbookViewId="0">
      <pane xSplit="1" ySplit="3" topLeftCell="B23" activePane="bottomRight" state="frozenSplit"/>
      <selection activeCell="S18" sqref="S18"/>
      <selection pane="topRight" activeCell="S18" sqref="S18"/>
      <selection pane="bottomLeft" activeCell="S18" sqref="S18"/>
      <selection pane="bottomRight" activeCell="A3" sqref="A3:AC154"/>
    </sheetView>
  </sheetViews>
  <sheetFormatPr baseColWidth="10" defaultRowHeight="15" x14ac:dyDescent="0"/>
  <cols>
    <col min="1" max="1" width="10.83203125" style="6"/>
    <col min="2" max="20" width="10.83203125" style="5"/>
    <col min="21" max="21" width="11.5" style="5" bestFit="1" customWidth="1"/>
    <col min="22" max="16384" width="10.83203125" style="5"/>
  </cols>
  <sheetData>
    <row r="1" spans="1:29" s="38" customFormat="1">
      <c r="A1" s="38" t="s">
        <v>46</v>
      </c>
      <c r="C1" s="38">
        <f t="shared" ref="C1:AC1" si="0">MAX(C3:C146)</f>
        <v>274</v>
      </c>
      <c r="D1" s="38">
        <f t="shared" si="0"/>
        <v>27</v>
      </c>
      <c r="E1" s="38">
        <f t="shared" si="0"/>
        <v>155</v>
      </c>
      <c r="F1" s="38">
        <f t="shared" si="0"/>
        <v>9</v>
      </c>
      <c r="G1" s="38">
        <f t="shared" si="0"/>
        <v>38</v>
      </c>
      <c r="H1" s="38">
        <f t="shared" si="0"/>
        <v>9</v>
      </c>
      <c r="I1" s="38">
        <f t="shared" si="0"/>
        <v>26</v>
      </c>
      <c r="J1" s="38">
        <f t="shared" si="0"/>
        <v>3</v>
      </c>
      <c r="K1" s="38">
        <f t="shared" si="0"/>
        <v>11</v>
      </c>
      <c r="L1" s="38">
        <f t="shared" si="0"/>
        <v>72</v>
      </c>
      <c r="M1" s="38">
        <f t="shared" si="0"/>
        <v>467</v>
      </c>
      <c r="N1" s="38">
        <f t="shared" si="0"/>
        <v>11</v>
      </c>
      <c r="O1" s="38">
        <f t="shared" si="0"/>
        <v>37</v>
      </c>
      <c r="P1" s="38">
        <f t="shared" si="0"/>
        <v>83</v>
      </c>
      <c r="Q1" s="38">
        <f t="shared" si="0"/>
        <v>504</v>
      </c>
      <c r="R1" s="38">
        <f t="shared" si="0"/>
        <v>6</v>
      </c>
      <c r="S1" s="38">
        <f t="shared" si="0"/>
        <v>13</v>
      </c>
      <c r="T1" s="38">
        <f t="shared" si="0"/>
        <v>4980</v>
      </c>
      <c r="U1" s="39">
        <f t="shared" si="0"/>
        <v>31235</v>
      </c>
      <c r="V1" s="38">
        <f t="shared" si="0"/>
        <v>0</v>
      </c>
      <c r="W1" s="38">
        <f t="shared" si="0"/>
        <v>0</v>
      </c>
      <c r="X1" s="38">
        <f t="shared" si="0"/>
        <v>520</v>
      </c>
      <c r="Y1" s="39">
        <f t="shared" si="0"/>
        <v>2990</v>
      </c>
      <c r="Z1" s="38">
        <f t="shared" si="0"/>
        <v>60</v>
      </c>
      <c r="AA1" s="38">
        <f t="shared" si="0"/>
        <v>372</v>
      </c>
      <c r="AB1" s="38">
        <f t="shared" si="0"/>
        <v>23</v>
      </c>
      <c r="AC1" s="38">
        <f t="shared" si="0"/>
        <v>132</v>
      </c>
    </row>
    <row r="2" spans="1:29" s="38" customFormat="1">
      <c r="A2" s="38" t="s">
        <v>47</v>
      </c>
      <c r="M2" s="38">
        <f>1030-M1</f>
        <v>563</v>
      </c>
      <c r="O2" s="38">
        <f>200-O1</f>
        <v>163</v>
      </c>
      <c r="Q2" s="38">
        <f>1230-Q1</f>
        <v>726</v>
      </c>
      <c r="U2" s="27">
        <f>U1+Y1</f>
        <v>34225</v>
      </c>
    </row>
    <row r="3" spans="1:29" s="35" customFormat="1">
      <c r="A3" t="s">
        <v>0</v>
      </c>
      <c r="B3" t="s">
        <v>1</v>
      </c>
      <c r="C3" t="s">
        <v>62</v>
      </c>
      <c r="D3" t="s">
        <v>2</v>
      </c>
      <c r="E3" t="s">
        <v>63</v>
      </c>
      <c r="F3" t="s">
        <v>3</v>
      </c>
      <c r="G3" t="s">
        <v>64</v>
      </c>
      <c r="H3" t="s">
        <v>4</v>
      </c>
      <c r="I3" t="s">
        <v>65</v>
      </c>
      <c r="J3" t="s">
        <v>5</v>
      </c>
      <c r="K3" t="s">
        <v>66</v>
      </c>
      <c r="L3" t="s">
        <v>6</v>
      </c>
      <c r="M3" t="s">
        <v>67</v>
      </c>
      <c r="N3" t="s">
        <v>7</v>
      </c>
      <c r="O3" t="s">
        <v>68</v>
      </c>
      <c r="P3" t="s">
        <v>8</v>
      </c>
      <c r="Q3" t="s">
        <v>69</v>
      </c>
      <c r="R3" t="s">
        <v>9</v>
      </c>
      <c r="S3" t="s">
        <v>70</v>
      </c>
      <c r="T3" t="s">
        <v>10</v>
      </c>
      <c r="U3" t="s">
        <v>11</v>
      </c>
      <c r="V3" t="s">
        <v>12</v>
      </c>
      <c r="W3" t="s">
        <v>13</v>
      </c>
      <c r="X3" t="s">
        <v>14</v>
      </c>
      <c r="Y3" t="s">
        <v>15</v>
      </c>
      <c r="Z3" t="s">
        <v>16</v>
      </c>
      <c r="AA3" t="s">
        <v>17</v>
      </c>
      <c r="AB3" t="s">
        <v>18</v>
      </c>
      <c r="AC3" t="s">
        <v>19</v>
      </c>
    </row>
    <row r="4" spans="1:29" customFormat="1">
      <c r="A4" s="8">
        <v>43434</v>
      </c>
      <c r="B4">
        <v>1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1</v>
      </c>
      <c r="M4">
        <v>1</v>
      </c>
      <c r="N4">
        <v>0</v>
      </c>
      <c r="O4">
        <v>0</v>
      </c>
      <c r="P4">
        <v>1</v>
      </c>
      <c r="Q4">
        <v>1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1</v>
      </c>
      <c r="AA4">
        <v>1</v>
      </c>
      <c r="AB4">
        <v>0</v>
      </c>
      <c r="AC4">
        <v>0</v>
      </c>
    </row>
    <row r="5" spans="1:29" customFormat="1">
      <c r="A5" s="8">
        <v>43435</v>
      </c>
      <c r="B5">
        <v>40</v>
      </c>
      <c r="C5">
        <v>41</v>
      </c>
      <c r="D5">
        <v>27</v>
      </c>
      <c r="E5">
        <v>27</v>
      </c>
      <c r="F5">
        <v>5</v>
      </c>
      <c r="G5">
        <v>5</v>
      </c>
      <c r="H5">
        <v>9</v>
      </c>
      <c r="I5">
        <v>9</v>
      </c>
      <c r="J5">
        <v>2</v>
      </c>
      <c r="K5">
        <v>2</v>
      </c>
      <c r="L5">
        <v>72</v>
      </c>
      <c r="M5">
        <v>73</v>
      </c>
      <c r="N5">
        <v>11</v>
      </c>
      <c r="O5">
        <v>11</v>
      </c>
      <c r="P5">
        <v>83</v>
      </c>
      <c r="Q5">
        <v>84</v>
      </c>
      <c r="R5">
        <v>0</v>
      </c>
      <c r="S5">
        <v>0</v>
      </c>
      <c r="T5">
        <v>4980</v>
      </c>
      <c r="U5">
        <v>4980</v>
      </c>
      <c r="V5">
        <v>0</v>
      </c>
      <c r="W5">
        <v>0</v>
      </c>
      <c r="X5">
        <v>520</v>
      </c>
      <c r="Y5">
        <v>520</v>
      </c>
      <c r="Z5">
        <v>60</v>
      </c>
      <c r="AA5">
        <v>61</v>
      </c>
      <c r="AB5">
        <v>23</v>
      </c>
      <c r="AC5">
        <v>23</v>
      </c>
    </row>
    <row r="6" spans="1:29" customFormat="1">
      <c r="A6" s="8">
        <v>43436</v>
      </c>
      <c r="B6">
        <v>17</v>
      </c>
      <c r="C6">
        <v>58</v>
      </c>
      <c r="D6">
        <v>13</v>
      </c>
      <c r="E6">
        <v>40</v>
      </c>
      <c r="F6">
        <v>6</v>
      </c>
      <c r="G6">
        <v>11</v>
      </c>
      <c r="H6">
        <v>1</v>
      </c>
      <c r="I6">
        <v>10</v>
      </c>
      <c r="J6">
        <v>0</v>
      </c>
      <c r="K6">
        <v>2</v>
      </c>
      <c r="L6">
        <v>36</v>
      </c>
      <c r="M6">
        <v>109</v>
      </c>
      <c r="N6">
        <v>1</v>
      </c>
      <c r="O6">
        <v>12</v>
      </c>
      <c r="P6">
        <v>37</v>
      </c>
      <c r="Q6">
        <v>121</v>
      </c>
      <c r="R6">
        <v>0</v>
      </c>
      <c r="S6">
        <v>0</v>
      </c>
      <c r="T6">
        <v>2370</v>
      </c>
      <c r="U6">
        <v>7350</v>
      </c>
      <c r="V6">
        <v>0</v>
      </c>
      <c r="W6">
        <v>0</v>
      </c>
      <c r="X6">
        <v>260</v>
      </c>
      <c r="Y6">
        <v>780</v>
      </c>
      <c r="Z6">
        <v>29</v>
      </c>
      <c r="AA6">
        <v>90</v>
      </c>
      <c r="AB6">
        <v>8</v>
      </c>
      <c r="AC6">
        <v>31</v>
      </c>
    </row>
    <row r="7" spans="1:29" customFormat="1">
      <c r="A7" s="8">
        <v>43437</v>
      </c>
      <c r="B7">
        <v>13</v>
      </c>
      <c r="C7">
        <v>71</v>
      </c>
      <c r="D7">
        <v>10</v>
      </c>
      <c r="E7">
        <v>50</v>
      </c>
      <c r="F7">
        <v>1</v>
      </c>
      <c r="G7">
        <v>12</v>
      </c>
      <c r="H7">
        <v>1</v>
      </c>
      <c r="I7">
        <v>11</v>
      </c>
      <c r="J7">
        <v>0</v>
      </c>
      <c r="K7">
        <v>2</v>
      </c>
      <c r="L7">
        <v>24</v>
      </c>
      <c r="M7">
        <v>133</v>
      </c>
      <c r="N7">
        <v>1</v>
      </c>
      <c r="O7">
        <v>13</v>
      </c>
      <c r="P7">
        <v>25</v>
      </c>
      <c r="Q7">
        <v>146</v>
      </c>
      <c r="R7">
        <v>0</v>
      </c>
      <c r="S7">
        <v>0</v>
      </c>
      <c r="T7">
        <v>1590</v>
      </c>
      <c r="U7">
        <v>8940</v>
      </c>
      <c r="V7">
        <v>0</v>
      </c>
      <c r="W7">
        <v>0</v>
      </c>
      <c r="X7">
        <v>260</v>
      </c>
      <c r="Y7">
        <v>1040</v>
      </c>
      <c r="Z7">
        <v>16</v>
      </c>
      <c r="AA7">
        <v>106</v>
      </c>
      <c r="AB7">
        <v>9</v>
      </c>
      <c r="AC7">
        <v>40</v>
      </c>
    </row>
    <row r="8" spans="1:29" customFormat="1">
      <c r="A8" s="8">
        <v>43438</v>
      </c>
      <c r="B8">
        <v>6</v>
      </c>
      <c r="C8">
        <v>77</v>
      </c>
      <c r="D8">
        <v>4</v>
      </c>
      <c r="E8">
        <v>54</v>
      </c>
      <c r="F8">
        <v>1</v>
      </c>
      <c r="G8">
        <v>13</v>
      </c>
      <c r="H8">
        <v>0</v>
      </c>
      <c r="I8">
        <v>11</v>
      </c>
      <c r="J8">
        <v>0</v>
      </c>
      <c r="K8">
        <v>2</v>
      </c>
      <c r="L8">
        <v>11</v>
      </c>
      <c r="M8">
        <v>144</v>
      </c>
      <c r="N8">
        <v>0</v>
      </c>
      <c r="O8">
        <v>13</v>
      </c>
      <c r="P8">
        <v>11</v>
      </c>
      <c r="Q8">
        <v>157</v>
      </c>
      <c r="R8">
        <v>0</v>
      </c>
      <c r="S8">
        <v>0</v>
      </c>
      <c r="T8">
        <v>715</v>
      </c>
      <c r="U8">
        <v>9655</v>
      </c>
      <c r="V8">
        <v>0</v>
      </c>
      <c r="W8">
        <v>0</v>
      </c>
      <c r="X8">
        <v>65</v>
      </c>
      <c r="Y8">
        <v>1105</v>
      </c>
      <c r="Z8">
        <v>8</v>
      </c>
      <c r="AA8">
        <v>114</v>
      </c>
      <c r="AB8">
        <v>3</v>
      </c>
      <c r="AC8">
        <v>43</v>
      </c>
    </row>
    <row r="9" spans="1:29" customFormat="1">
      <c r="A9" s="8">
        <v>43439</v>
      </c>
      <c r="B9">
        <v>7</v>
      </c>
      <c r="C9">
        <v>84</v>
      </c>
      <c r="D9">
        <v>1</v>
      </c>
      <c r="E9">
        <v>55</v>
      </c>
      <c r="F9">
        <v>0</v>
      </c>
      <c r="G9">
        <v>13</v>
      </c>
      <c r="H9">
        <v>1</v>
      </c>
      <c r="I9">
        <v>12</v>
      </c>
      <c r="J9">
        <v>0</v>
      </c>
      <c r="K9">
        <v>2</v>
      </c>
      <c r="L9">
        <v>8</v>
      </c>
      <c r="M9">
        <v>152</v>
      </c>
      <c r="N9">
        <v>1</v>
      </c>
      <c r="O9">
        <v>14</v>
      </c>
      <c r="P9">
        <v>9</v>
      </c>
      <c r="Q9">
        <v>166</v>
      </c>
      <c r="R9">
        <v>0</v>
      </c>
      <c r="S9">
        <v>0</v>
      </c>
      <c r="T9">
        <v>550</v>
      </c>
      <c r="U9">
        <v>10205</v>
      </c>
      <c r="V9">
        <v>0</v>
      </c>
      <c r="W9">
        <v>0</v>
      </c>
      <c r="X9">
        <v>0</v>
      </c>
      <c r="Y9">
        <v>1105</v>
      </c>
      <c r="Z9">
        <v>7</v>
      </c>
      <c r="AA9">
        <v>121</v>
      </c>
      <c r="AB9">
        <v>2</v>
      </c>
      <c r="AC9">
        <v>45</v>
      </c>
    </row>
    <row r="10" spans="1:29" customFormat="1">
      <c r="A10" s="8">
        <v>43440</v>
      </c>
      <c r="B10">
        <v>7</v>
      </c>
      <c r="C10">
        <v>91</v>
      </c>
      <c r="D10">
        <v>3</v>
      </c>
      <c r="E10">
        <v>58</v>
      </c>
      <c r="F10">
        <v>0</v>
      </c>
      <c r="G10">
        <v>13</v>
      </c>
      <c r="H10">
        <v>0</v>
      </c>
      <c r="I10">
        <v>12</v>
      </c>
      <c r="J10">
        <v>0</v>
      </c>
      <c r="K10">
        <v>2</v>
      </c>
      <c r="L10">
        <v>10</v>
      </c>
      <c r="M10">
        <v>162</v>
      </c>
      <c r="N10">
        <v>0</v>
      </c>
      <c r="O10">
        <v>14</v>
      </c>
      <c r="P10">
        <v>10</v>
      </c>
      <c r="Q10">
        <v>176</v>
      </c>
      <c r="R10">
        <v>0</v>
      </c>
      <c r="S10">
        <v>0</v>
      </c>
      <c r="T10">
        <v>650</v>
      </c>
      <c r="U10">
        <v>10855</v>
      </c>
      <c r="V10">
        <v>0</v>
      </c>
      <c r="W10">
        <v>0</v>
      </c>
      <c r="X10">
        <v>65</v>
      </c>
      <c r="Y10">
        <v>1170</v>
      </c>
      <c r="Z10">
        <v>8</v>
      </c>
      <c r="AA10">
        <v>129</v>
      </c>
      <c r="AB10">
        <v>2</v>
      </c>
      <c r="AC10">
        <v>47</v>
      </c>
    </row>
    <row r="11" spans="1:29" customFormat="1">
      <c r="A11" s="8">
        <v>43441</v>
      </c>
      <c r="B11">
        <v>2</v>
      </c>
      <c r="C11">
        <v>93</v>
      </c>
      <c r="D11">
        <v>2</v>
      </c>
      <c r="E11">
        <v>60</v>
      </c>
      <c r="F11">
        <v>0</v>
      </c>
      <c r="G11">
        <v>13</v>
      </c>
      <c r="H11">
        <v>0</v>
      </c>
      <c r="I11">
        <v>12</v>
      </c>
      <c r="J11">
        <v>0</v>
      </c>
      <c r="K11">
        <v>2</v>
      </c>
      <c r="L11">
        <v>4</v>
      </c>
      <c r="M11">
        <v>166</v>
      </c>
      <c r="N11">
        <v>0</v>
      </c>
      <c r="O11">
        <v>14</v>
      </c>
      <c r="P11">
        <v>4</v>
      </c>
      <c r="Q11">
        <v>180</v>
      </c>
      <c r="R11">
        <v>0</v>
      </c>
      <c r="S11">
        <v>0</v>
      </c>
      <c r="T11">
        <v>260</v>
      </c>
      <c r="U11">
        <v>11115</v>
      </c>
      <c r="V11">
        <v>0</v>
      </c>
      <c r="W11">
        <v>0</v>
      </c>
      <c r="X11">
        <v>0</v>
      </c>
      <c r="Y11">
        <v>1170</v>
      </c>
      <c r="Z11">
        <v>4</v>
      </c>
      <c r="AA11">
        <v>133</v>
      </c>
      <c r="AB11">
        <v>0</v>
      </c>
      <c r="AC11">
        <v>47</v>
      </c>
    </row>
    <row r="12" spans="1:29" customFormat="1">
      <c r="A12" s="8">
        <v>43442</v>
      </c>
      <c r="B12">
        <v>5</v>
      </c>
      <c r="C12">
        <v>98</v>
      </c>
      <c r="D12">
        <v>3</v>
      </c>
      <c r="E12">
        <v>63</v>
      </c>
      <c r="F12">
        <v>0</v>
      </c>
      <c r="G12">
        <v>13</v>
      </c>
      <c r="H12">
        <v>1</v>
      </c>
      <c r="I12">
        <v>13</v>
      </c>
      <c r="J12">
        <v>0</v>
      </c>
      <c r="K12">
        <v>2</v>
      </c>
      <c r="L12">
        <v>8</v>
      </c>
      <c r="M12">
        <v>174</v>
      </c>
      <c r="N12">
        <v>1</v>
      </c>
      <c r="O12">
        <v>15</v>
      </c>
      <c r="P12">
        <v>9</v>
      </c>
      <c r="Q12">
        <v>189</v>
      </c>
      <c r="R12">
        <v>0</v>
      </c>
      <c r="S12">
        <v>0</v>
      </c>
      <c r="T12">
        <v>550</v>
      </c>
      <c r="U12">
        <v>11665</v>
      </c>
      <c r="V12">
        <v>0</v>
      </c>
      <c r="W12">
        <v>0</v>
      </c>
      <c r="X12">
        <v>0</v>
      </c>
      <c r="Y12">
        <v>1170</v>
      </c>
      <c r="Z12">
        <v>6</v>
      </c>
      <c r="AA12">
        <v>139</v>
      </c>
      <c r="AB12">
        <v>3</v>
      </c>
      <c r="AC12">
        <v>50</v>
      </c>
    </row>
    <row r="13" spans="1:29" customFormat="1">
      <c r="A13" s="8">
        <v>43443</v>
      </c>
      <c r="B13">
        <v>4</v>
      </c>
      <c r="C13">
        <v>102</v>
      </c>
      <c r="D13">
        <v>2</v>
      </c>
      <c r="E13">
        <v>65</v>
      </c>
      <c r="F13">
        <v>0</v>
      </c>
      <c r="G13">
        <v>13</v>
      </c>
      <c r="H13">
        <v>1</v>
      </c>
      <c r="I13">
        <v>14</v>
      </c>
      <c r="J13">
        <v>0</v>
      </c>
      <c r="K13">
        <v>2</v>
      </c>
      <c r="L13">
        <v>6</v>
      </c>
      <c r="M13">
        <v>180</v>
      </c>
      <c r="N13">
        <v>1</v>
      </c>
      <c r="O13">
        <v>16</v>
      </c>
      <c r="P13">
        <v>7</v>
      </c>
      <c r="Q13">
        <v>196</v>
      </c>
      <c r="R13">
        <v>0</v>
      </c>
      <c r="S13">
        <v>0</v>
      </c>
      <c r="T13">
        <v>420</v>
      </c>
      <c r="U13">
        <v>12085</v>
      </c>
      <c r="V13">
        <v>0</v>
      </c>
      <c r="W13">
        <v>0</v>
      </c>
      <c r="X13">
        <v>65</v>
      </c>
      <c r="Y13">
        <v>1235</v>
      </c>
      <c r="Z13">
        <v>5</v>
      </c>
      <c r="AA13">
        <v>144</v>
      </c>
      <c r="AB13">
        <v>2</v>
      </c>
      <c r="AC13">
        <v>52</v>
      </c>
    </row>
    <row r="14" spans="1:29" customFormat="1">
      <c r="A14" s="8">
        <v>43444</v>
      </c>
      <c r="B14">
        <v>1</v>
      </c>
      <c r="C14">
        <v>103</v>
      </c>
      <c r="D14">
        <v>2</v>
      </c>
      <c r="E14">
        <v>67</v>
      </c>
      <c r="F14">
        <v>2</v>
      </c>
      <c r="G14">
        <v>15</v>
      </c>
      <c r="H14">
        <v>0</v>
      </c>
      <c r="I14">
        <v>14</v>
      </c>
      <c r="J14">
        <v>0</v>
      </c>
      <c r="K14">
        <v>2</v>
      </c>
      <c r="L14">
        <v>5</v>
      </c>
      <c r="M14">
        <v>185</v>
      </c>
      <c r="N14">
        <v>0</v>
      </c>
      <c r="O14">
        <v>16</v>
      </c>
      <c r="P14">
        <v>5</v>
      </c>
      <c r="Q14">
        <v>201</v>
      </c>
      <c r="R14">
        <v>0</v>
      </c>
      <c r="S14">
        <v>0</v>
      </c>
      <c r="T14">
        <v>325</v>
      </c>
      <c r="U14">
        <v>12410</v>
      </c>
      <c r="V14">
        <v>0</v>
      </c>
      <c r="W14">
        <v>0</v>
      </c>
      <c r="X14">
        <v>0</v>
      </c>
      <c r="Y14">
        <v>1235</v>
      </c>
      <c r="Z14">
        <v>3</v>
      </c>
      <c r="AA14">
        <v>147</v>
      </c>
      <c r="AB14">
        <v>2</v>
      </c>
      <c r="AC14">
        <v>54</v>
      </c>
    </row>
    <row r="15" spans="1:29" customFormat="1">
      <c r="A15" s="8">
        <v>43445</v>
      </c>
      <c r="B15">
        <v>6</v>
      </c>
      <c r="C15">
        <v>109</v>
      </c>
      <c r="D15">
        <v>2</v>
      </c>
      <c r="E15">
        <v>69</v>
      </c>
      <c r="F15">
        <v>0</v>
      </c>
      <c r="G15">
        <v>15</v>
      </c>
      <c r="H15">
        <v>0</v>
      </c>
      <c r="I15">
        <v>14</v>
      </c>
      <c r="J15">
        <v>0</v>
      </c>
      <c r="K15">
        <v>2</v>
      </c>
      <c r="L15">
        <v>8</v>
      </c>
      <c r="M15">
        <v>193</v>
      </c>
      <c r="N15">
        <v>0</v>
      </c>
      <c r="O15">
        <v>16</v>
      </c>
      <c r="P15">
        <v>8</v>
      </c>
      <c r="Q15">
        <v>209</v>
      </c>
      <c r="R15">
        <v>0</v>
      </c>
      <c r="S15">
        <v>0</v>
      </c>
      <c r="T15">
        <v>520</v>
      </c>
      <c r="U15">
        <v>12930</v>
      </c>
      <c r="V15">
        <v>0</v>
      </c>
      <c r="W15">
        <v>0</v>
      </c>
      <c r="X15">
        <v>0</v>
      </c>
      <c r="Y15">
        <v>1235</v>
      </c>
      <c r="Z15">
        <v>6</v>
      </c>
      <c r="AA15">
        <v>153</v>
      </c>
      <c r="AB15">
        <v>2</v>
      </c>
      <c r="AC15">
        <v>56</v>
      </c>
    </row>
    <row r="16" spans="1:29" customFormat="1">
      <c r="A16" s="8">
        <v>43446</v>
      </c>
      <c r="B16">
        <v>5</v>
      </c>
      <c r="C16">
        <v>114</v>
      </c>
      <c r="D16">
        <v>3</v>
      </c>
      <c r="E16">
        <v>72</v>
      </c>
      <c r="F16">
        <v>1</v>
      </c>
      <c r="G16">
        <v>16</v>
      </c>
      <c r="H16">
        <v>0</v>
      </c>
      <c r="I16">
        <v>14</v>
      </c>
      <c r="J16">
        <v>0</v>
      </c>
      <c r="K16">
        <v>2</v>
      </c>
      <c r="L16">
        <v>9</v>
      </c>
      <c r="M16">
        <v>202</v>
      </c>
      <c r="N16">
        <v>0</v>
      </c>
      <c r="O16">
        <v>16</v>
      </c>
      <c r="P16">
        <v>9</v>
      </c>
      <c r="Q16">
        <v>218</v>
      </c>
      <c r="R16">
        <v>0</v>
      </c>
      <c r="S16">
        <v>0</v>
      </c>
      <c r="T16">
        <v>585</v>
      </c>
      <c r="U16">
        <v>13515</v>
      </c>
      <c r="V16">
        <v>0</v>
      </c>
      <c r="W16">
        <v>0</v>
      </c>
      <c r="X16">
        <v>130</v>
      </c>
      <c r="Y16">
        <v>1365</v>
      </c>
      <c r="Z16">
        <v>5</v>
      </c>
      <c r="AA16">
        <v>158</v>
      </c>
      <c r="AB16">
        <v>4</v>
      </c>
      <c r="AC16">
        <v>60</v>
      </c>
    </row>
    <row r="17" spans="1:29" customFormat="1">
      <c r="A17" s="8">
        <v>43447</v>
      </c>
      <c r="B17">
        <v>9</v>
      </c>
      <c r="C17">
        <v>123</v>
      </c>
      <c r="D17">
        <v>5</v>
      </c>
      <c r="E17">
        <v>77</v>
      </c>
      <c r="F17">
        <v>0</v>
      </c>
      <c r="G17">
        <v>16</v>
      </c>
      <c r="H17">
        <v>0</v>
      </c>
      <c r="I17">
        <v>14</v>
      </c>
      <c r="J17">
        <v>0</v>
      </c>
      <c r="K17">
        <v>2</v>
      </c>
      <c r="L17">
        <v>14</v>
      </c>
      <c r="M17">
        <v>216</v>
      </c>
      <c r="N17">
        <v>0</v>
      </c>
      <c r="O17">
        <v>16</v>
      </c>
      <c r="P17">
        <v>14</v>
      </c>
      <c r="Q17">
        <v>232</v>
      </c>
      <c r="R17">
        <v>6</v>
      </c>
      <c r="S17">
        <v>6</v>
      </c>
      <c r="T17">
        <v>910</v>
      </c>
      <c r="U17">
        <v>14425</v>
      </c>
      <c r="V17">
        <v>0</v>
      </c>
      <c r="W17">
        <v>0</v>
      </c>
      <c r="X17">
        <v>65</v>
      </c>
      <c r="Y17">
        <v>1430</v>
      </c>
      <c r="Z17">
        <v>11</v>
      </c>
      <c r="AA17">
        <v>169</v>
      </c>
      <c r="AB17">
        <v>3</v>
      </c>
      <c r="AC17">
        <v>63</v>
      </c>
    </row>
    <row r="18" spans="1:29" customFormat="1">
      <c r="A18" s="8">
        <v>43448</v>
      </c>
      <c r="B18">
        <v>6</v>
      </c>
      <c r="C18">
        <v>129</v>
      </c>
      <c r="D18">
        <v>1</v>
      </c>
      <c r="E18">
        <v>78</v>
      </c>
      <c r="F18">
        <v>1</v>
      </c>
      <c r="G18">
        <v>17</v>
      </c>
      <c r="H18">
        <v>0</v>
      </c>
      <c r="I18">
        <v>14</v>
      </c>
      <c r="J18">
        <v>0</v>
      </c>
      <c r="K18">
        <v>2</v>
      </c>
      <c r="L18">
        <v>8</v>
      </c>
      <c r="M18">
        <v>224</v>
      </c>
      <c r="N18">
        <v>0</v>
      </c>
      <c r="O18">
        <v>16</v>
      </c>
      <c r="P18">
        <v>8</v>
      </c>
      <c r="Q18">
        <v>240</v>
      </c>
      <c r="R18">
        <v>1</v>
      </c>
      <c r="S18">
        <v>7</v>
      </c>
      <c r="T18">
        <v>520</v>
      </c>
      <c r="U18">
        <v>14945</v>
      </c>
      <c r="V18">
        <v>0</v>
      </c>
      <c r="W18">
        <v>0</v>
      </c>
      <c r="X18">
        <v>65</v>
      </c>
      <c r="Y18">
        <v>1495</v>
      </c>
      <c r="Z18">
        <v>5</v>
      </c>
      <c r="AA18">
        <v>174</v>
      </c>
      <c r="AB18">
        <v>3</v>
      </c>
      <c r="AC18">
        <v>66</v>
      </c>
    </row>
    <row r="19" spans="1:29" customFormat="1">
      <c r="A19" s="8">
        <v>43449</v>
      </c>
      <c r="B19">
        <v>1</v>
      </c>
      <c r="C19">
        <v>130</v>
      </c>
      <c r="D19">
        <v>1</v>
      </c>
      <c r="E19">
        <v>79</v>
      </c>
      <c r="F19">
        <v>0</v>
      </c>
      <c r="G19">
        <v>17</v>
      </c>
      <c r="H19">
        <v>2</v>
      </c>
      <c r="I19">
        <v>16</v>
      </c>
      <c r="J19">
        <v>3</v>
      </c>
      <c r="K19">
        <v>5</v>
      </c>
      <c r="L19">
        <v>2</v>
      </c>
      <c r="M19">
        <v>226</v>
      </c>
      <c r="N19">
        <v>5</v>
      </c>
      <c r="O19">
        <v>21</v>
      </c>
      <c r="P19">
        <v>7</v>
      </c>
      <c r="Q19">
        <v>247</v>
      </c>
      <c r="R19">
        <v>0</v>
      </c>
      <c r="S19">
        <v>7</v>
      </c>
      <c r="T19">
        <v>235</v>
      </c>
      <c r="U19">
        <v>15180</v>
      </c>
      <c r="V19">
        <v>0</v>
      </c>
      <c r="W19">
        <v>0</v>
      </c>
      <c r="X19">
        <v>65</v>
      </c>
      <c r="Y19">
        <v>1560</v>
      </c>
      <c r="Z19">
        <v>5</v>
      </c>
      <c r="AA19">
        <v>179</v>
      </c>
      <c r="AB19">
        <v>2</v>
      </c>
      <c r="AC19">
        <v>68</v>
      </c>
    </row>
    <row r="20" spans="1:29" customFormat="1">
      <c r="A20" s="8">
        <v>43450</v>
      </c>
      <c r="B20">
        <v>2</v>
      </c>
      <c r="C20">
        <v>132</v>
      </c>
      <c r="D20">
        <v>0</v>
      </c>
      <c r="E20">
        <v>79</v>
      </c>
      <c r="F20">
        <v>0</v>
      </c>
      <c r="G20">
        <v>17</v>
      </c>
      <c r="H20">
        <v>0</v>
      </c>
      <c r="I20">
        <v>16</v>
      </c>
      <c r="J20">
        <v>0</v>
      </c>
      <c r="K20">
        <v>5</v>
      </c>
      <c r="L20">
        <v>2</v>
      </c>
      <c r="M20">
        <v>228</v>
      </c>
      <c r="N20">
        <v>0</v>
      </c>
      <c r="O20">
        <v>21</v>
      </c>
      <c r="P20">
        <v>2</v>
      </c>
      <c r="Q20">
        <v>249</v>
      </c>
      <c r="R20">
        <v>0</v>
      </c>
      <c r="S20">
        <v>7</v>
      </c>
      <c r="T20">
        <v>130</v>
      </c>
      <c r="U20">
        <v>15310</v>
      </c>
      <c r="V20">
        <v>0</v>
      </c>
      <c r="W20">
        <v>0</v>
      </c>
      <c r="X20">
        <v>65</v>
      </c>
      <c r="Y20">
        <v>1625</v>
      </c>
      <c r="Z20">
        <v>2</v>
      </c>
      <c r="AA20">
        <v>181</v>
      </c>
      <c r="AB20">
        <v>0</v>
      </c>
      <c r="AC20">
        <v>68</v>
      </c>
    </row>
    <row r="21" spans="1:29" customFormat="1">
      <c r="A21" s="8">
        <v>43451</v>
      </c>
      <c r="B21">
        <v>4</v>
      </c>
      <c r="C21">
        <v>136</v>
      </c>
      <c r="D21">
        <v>2</v>
      </c>
      <c r="E21">
        <v>81</v>
      </c>
      <c r="F21">
        <v>0</v>
      </c>
      <c r="G21">
        <v>17</v>
      </c>
      <c r="H21">
        <v>0</v>
      </c>
      <c r="I21">
        <v>16</v>
      </c>
      <c r="J21">
        <v>0</v>
      </c>
      <c r="K21">
        <v>5</v>
      </c>
      <c r="L21">
        <v>6</v>
      </c>
      <c r="M21">
        <v>234</v>
      </c>
      <c r="N21">
        <v>0</v>
      </c>
      <c r="O21">
        <v>21</v>
      </c>
      <c r="P21">
        <v>6</v>
      </c>
      <c r="Q21">
        <v>255</v>
      </c>
      <c r="R21">
        <v>2</v>
      </c>
      <c r="S21">
        <v>9</v>
      </c>
      <c r="T21">
        <v>390</v>
      </c>
      <c r="U21">
        <v>15700</v>
      </c>
      <c r="V21">
        <v>0</v>
      </c>
      <c r="W21">
        <v>0</v>
      </c>
      <c r="X21">
        <v>0</v>
      </c>
      <c r="Y21">
        <v>1625</v>
      </c>
      <c r="Z21">
        <v>6</v>
      </c>
      <c r="AA21">
        <v>187</v>
      </c>
      <c r="AB21">
        <v>0</v>
      </c>
      <c r="AC21">
        <v>68</v>
      </c>
    </row>
    <row r="22" spans="1:29" customFormat="1">
      <c r="A22" s="8">
        <v>43452</v>
      </c>
      <c r="B22">
        <v>2</v>
      </c>
      <c r="C22">
        <v>138</v>
      </c>
      <c r="D22">
        <v>3</v>
      </c>
      <c r="E22">
        <v>84</v>
      </c>
      <c r="F22">
        <v>0</v>
      </c>
      <c r="G22">
        <v>17</v>
      </c>
      <c r="H22">
        <v>0</v>
      </c>
      <c r="I22">
        <v>16</v>
      </c>
      <c r="J22">
        <v>0</v>
      </c>
      <c r="K22">
        <v>5</v>
      </c>
      <c r="L22">
        <v>5</v>
      </c>
      <c r="M22">
        <v>239</v>
      </c>
      <c r="N22">
        <v>0</v>
      </c>
      <c r="O22">
        <v>21</v>
      </c>
      <c r="P22">
        <v>5</v>
      </c>
      <c r="Q22">
        <v>260</v>
      </c>
      <c r="R22">
        <v>0</v>
      </c>
      <c r="S22">
        <v>9</v>
      </c>
      <c r="T22">
        <v>325</v>
      </c>
      <c r="U22">
        <v>16025</v>
      </c>
      <c r="V22">
        <v>0</v>
      </c>
      <c r="W22">
        <v>0</v>
      </c>
      <c r="X22">
        <v>130</v>
      </c>
      <c r="Y22">
        <v>1755</v>
      </c>
      <c r="Z22">
        <v>5</v>
      </c>
      <c r="AA22">
        <v>192</v>
      </c>
      <c r="AB22">
        <v>0</v>
      </c>
      <c r="AC22">
        <v>68</v>
      </c>
    </row>
    <row r="23" spans="1:29" customFormat="1">
      <c r="A23" s="8">
        <v>43453</v>
      </c>
      <c r="B23">
        <v>1</v>
      </c>
      <c r="C23">
        <v>139</v>
      </c>
      <c r="D23">
        <v>3</v>
      </c>
      <c r="E23">
        <v>87</v>
      </c>
      <c r="F23">
        <v>0</v>
      </c>
      <c r="G23">
        <v>17</v>
      </c>
      <c r="H23">
        <v>1</v>
      </c>
      <c r="I23">
        <v>17</v>
      </c>
      <c r="J23">
        <v>0</v>
      </c>
      <c r="K23">
        <v>5</v>
      </c>
      <c r="L23">
        <v>4</v>
      </c>
      <c r="M23">
        <v>243</v>
      </c>
      <c r="N23">
        <v>1</v>
      </c>
      <c r="O23">
        <v>22</v>
      </c>
      <c r="P23">
        <v>5</v>
      </c>
      <c r="Q23">
        <v>265</v>
      </c>
      <c r="R23">
        <v>3</v>
      </c>
      <c r="S23">
        <v>12</v>
      </c>
      <c r="T23">
        <v>290</v>
      </c>
      <c r="U23">
        <v>16315</v>
      </c>
      <c r="V23">
        <v>0</v>
      </c>
      <c r="W23">
        <v>0</v>
      </c>
      <c r="X23">
        <v>65</v>
      </c>
      <c r="Y23">
        <v>1820</v>
      </c>
      <c r="Z23">
        <v>4</v>
      </c>
      <c r="AA23">
        <v>196</v>
      </c>
      <c r="AB23">
        <v>1</v>
      </c>
      <c r="AC23">
        <v>69</v>
      </c>
    </row>
    <row r="24" spans="1:29" customFormat="1">
      <c r="A24" s="8">
        <v>43454</v>
      </c>
      <c r="B24">
        <v>1</v>
      </c>
      <c r="C24">
        <v>140</v>
      </c>
      <c r="D24">
        <v>2</v>
      </c>
      <c r="E24">
        <v>89</v>
      </c>
      <c r="F24">
        <v>0</v>
      </c>
      <c r="G24">
        <v>17</v>
      </c>
      <c r="H24">
        <v>0</v>
      </c>
      <c r="I24">
        <v>17</v>
      </c>
      <c r="J24">
        <v>0</v>
      </c>
      <c r="K24">
        <v>5</v>
      </c>
      <c r="L24">
        <v>3</v>
      </c>
      <c r="M24">
        <v>246</v>
      </c>
      <c r="N24">
        <v>0</v>
      </c>
      <c r="O24">
        <v>22</v>
      </c>
      <c r="P24">
        <v>3</v>
      </c>
      <c r="Q24">
        <v>268</v>
      </c>
      <c r="R24">
        <v>0</v>
      </c>
      <c r="S24">
        <v>12</v>
      </c>
      <c r="T24">
        <v>195</v>
      </c>
      <c r="U24">
        <v>16510</v>
      </c>
      <c r="V24">
        <v>0</v>
      </c>
      <c r="W24">
        <v>0</v>
      </c>
      <c r="X24">
        <v>0</v>
      </c>
      <c r="Y24">
        <v>1820</v>
      </c>
      <c r="Z24">
        <v>3</v>
      </c>
      <c r="AA24">
        <v>199</v>
      </c>
      <c r="AB24">
        <v>0</v>
      </c>
      <c r="AC24">
        <v>69</v>
      </c>
    </row>
    <row r="25" spans="1:29" customFormat="1">
      <c r="A25" s="8">
        <v>43455</v>
      </c>
      <c r="B25">
        <v>2</v>
      </c>
      <c r="C25">
        <v>142</v>
      </c>
      <c r="D25">
        <v>4</v>
      </c>
      <c r="E25">
        <v>93</v>
      </c>
      <c r="F25">
        <v>1</v>
      </c>
      <c r="G25">
        <v>18</v>
      </c>
      <c r="H25">
        <v>0</v>
      </c>
      <c r="I25">
        <v>17</v>
      </c>
      <c r="J25">
        <v>0</v>
      </c>
      <c r="K25">
        <v>5</v>
      </c>
      <c r="L25">
        <v>7</v>
      </c>
      <c r="M25">
        <v>253</v>
      </c>
      <c r="N25">
        <v>0</v>
      </c>
      <c r="O25">
        <v>22</v>
      </c>
      <c r="P25">
        <v>7</v>
      </c>
      <c r="Q25">
        <v>275</v>
      </c>
      <c r="R25">
        <v>0</v>
      </c>
      <c r="S25">
        <v>12</v>
      </c>
      <c r="T25">
        <v>455</v>
      </c>
      <c r="U25">
        <v>16965</v>
      </c>
      <c r="V25">
        <v>0</v>
      </c>
      <c r="W25">
        <v>0</v>
      </c>
      <c r="X25">
        <v>0</v>
      </c>
      <c r="Y25">
        <v>1820</v>
      </c>
      <c r="Z25">
        <v>4</v>
      </c>
      <c r="AA25">
        <v>203</v>
      </c>
      <c r="AB25">
        <v>3</v>
      </c>
      <c r="AC25">
        <v>72</v>
      </c>
    </row>
    <row r="26" spans="1:29" customFormat="1">
      <c r="A26" s="8">
        <v>43456</v>
      </c>
      <c r="B26">
        <v>2</v>
      </c>
      <c r="C26">
        <v>144</v>
      </c>
      <c r="D26">
        <v>0</v>
      </c>
      <c r="E26">
        <v>93</v>
      </c>
      <c r="F26">
        <v>0</v>
      </c>
      <c r="G26">
        <v>18</v>
      </c>
      <c r="H26">
        <v>0</v>
      </c>
      <c r="I26">
        <v>17</v>
      </c>
      <c r="J26">
        <v>0</v>
      </c>
      <c r="K26">
        <v>5</v>
      </c>
      <c r="L26">
        <v>2</v>
      </c>
      <c r="M26">
        <v>255</v>
      </c>
      <c r="N26">
        <v>0</v>
      </c>
      <c r="O26">
        <v>22</v>
      </c>
      <c r="P26">
        <v>2</v>
      </c>
      <c r="Q26">
        <v>277</v>
      </c>
      <c r="R26">
        <v>0</v>
      </c>
      <c r="S26">
        <v>12</v>
      </c>
      <c r="T26">
        <v>130</v>
      </c>
      <c r="U26">
        <v>17095</v>
      </c>
      <c r="V26">
        <v>0</v>
      </c>
      <c r="W26">
        <v>0</v>
      </c>
      <c r="X26">
        <v>0</v>
      </c>
      <c r="Y26">
        <v>1820</v>
      </c>
      <c r="Z26">
        <v>1</v>
      </c>
      <c r="AA26">
        <v>204</v>
      </c>
      <c r="AB26">
        <v>1</v>
      </c>
      <c r="AC26">
        <v>73</v>
      </c>
    </row>
    <row r="27" spans="1:29" customFormat="1">
      <c r="A27" s="8">
        <v>43457</v>
      </c>
      <c r="B27">
        <v>5</v>
      </c>
      <c r="C27">
        <v>149</v>
      </c>
      <c r="D27">
        <v>2</v>
      </c>
      <c r="E27">
        <v>95</v>
      </c>
      <c r="F27">
        <v>0</v>
      </c>
      <c r="G27">
        <v>18</v>
      </c>
      <c r="H27">
        <v>0</v>
      </c>
      <c r="I27">
        <v>17</v>
      </c>
      <c r="J27">
        <v>0</v>
      </c>
      <c r="K27">
        <v>5</v>
      </c>
      <c r="L27">
        <v>7</v>
      </c>
      <c r="M27">
        <v>262</v>
      </c>
      <c r="N27">
        <v>0</v>
      </c>
      <c r="O27">
        <v>22</v>
      </c>
      <c r="P27">
        <v>7</v>
      </c>
      <c r="Q27">
        <v>284</v>
      </c>
      <c r="R27">
        <v>0</v>
      </c>
      <c r="S27">
        <v>12</v>
      </c>
      <c r="T27">
        <v>455</v>
      </c>
      <c r="U27">
        <v>17550</v>
      </c>
      <c r="V27">
        <v>0</v>
      </c>
      <c r="W27">
        <v>0</v>
      </c>
      <c r="X27">
        <v>0</v>
      </c>
      <c r="Y27">
        <v>1820</v>
      </c>
      <c r="Z27">
        <v>4</v>
      </c>
      <c r="AA27">
        <v>208</v>
      </c>
      <c r="AB27">
        <v>3</v>
      </c>
      <c r="AC27">
        <v>76</v>
      </c>
    </row>
    <row r="28" spans="1:29" customFormat="1">
      <c r="A28" s="8">
        <v>43458</v>
      </c>
      <c r="B28">
        <v>7</v>
      </c>
      <c r="C28">
        <v>156</v>
      </c>
      <c r="D28">
        <v>0</v>
      </c>
      <c r="E28">
        <v>95</v>
      </c>
      <c r="F28">
        <v>0</v>
      </c>
      <c r="G28">
        <v>18</v>
      </c>
      <c r="H28">
        <v>1</v>
      </c>
      <c r="I28">
        <v>18</v>
      </c>
      <c r="J28">
        <v>0</v>
      </c>
      <c r="K28">
        <v>5</v>
      </c>
      <c r="L28">
        <v>7</v>
      </c>
      <c r="M28">
        <v>269</v>
      </c>
      <c r="N28">
        <v>1</v>
      </c>
      <c r="O28">
        <v>23</v>
      </c>
      <c r="P28">
        <v>8</v>
      </c>
      <c r="Q28">
        <v>292</v>
      </c>
      <c r="R28">
        <v>0</v>
      </c>
      <c r="S28">
        <v>12</v>
      </c>
      <c r="T28">
        <v>485</v>
      </c>
      <c r="U28">
        <v>18035</v>
      </c>
      <c r="V28">
        <v>0</v>
      </c>
      <c r="W28">
        <v>0</v>
      </c>
      <c r="X28">
        <v>130</v>
      </c>
      <c r="Y28">
        <v>1950</v>
      </c>
      <c r="Z28">
        <v>5</v>
      </c>
      <c r="AA28">
        <v>213</v>
      </c>
      <c r="AB28">
        <v>3</v>
      </c>
      <c r="AC28">
        <v>79</v>
      </c>
    </row>
    <row r="29" spans="1:29" customFormat="1">
      <c r="A29" s="8">
        <v>43459</v>
      </c>
      <c r="B29">
        <v>3</v>
      </c>
      <c r="C29">
        <v>159</v>
      </c>
      <c r="D29">
        <v>0</v>
      </c>
      <c r="E29">
        <v>95</v>
      </c>
      <c r="F29">
        <v>0</v>
      </c>
      <c r="G29">
        <v>18</v>
      </c>
      <c r="H29">
        <v>2</v>
      </c>
      <c r="I29">
        <v>20</v>
      </c>
      <c r="J29">
        <v>0</v>
      </c>
      <c r="K29">
        <v>5</v>
      </c>
      <c r="L29">
        <v>3</v>
      </c>
      <c r="M29">
        <v>272</v>
      </c>
      <c r="N29">
        <v>2</v>
      </c>
      <c r="O29">
        <v>25</v>
      </c>
      <c r="P29">
        <v>5</v>
      </c>
      <c r="Q29">
        <v>297</v>
      </c>
      <c r="R29">
        <v>0</v>
      </c>
      <c r="S29">
        <v>12</v>
      </c>
      <c r="T29">
        <v>255</v>
      </c>
      <c r="U29">
        <v>18290</v>
      </c>
      <c r="V29">
        <v>0</v>
      </c>
      <c r="W29">
        <v>0</v>
      </c>
      <c r="X29">
        <v>0</v>
      </c>
      <c r="Y29">
        <v>1950</v>
      </c>
      <c r="Z29">
        <v>4</v>
      </c>
      <c r="AA29">
        <v>217</v>
      </c>
      <c r="AB29">
        <v>1</v>
      </c>
      <c r="AC29">
        <v>80</v>
      </c>
    </row>
    <row r="30" spans="1:29" customFormat="1">
      <c r="A30" s="8">
        <v>43460</v>
      </c>
      <c r="B30">
        <v>6</v>
      </c>
      <c r="C30">
        <v>165</v>
      </c>
      <c r="D30">
        <v>0</v>
      </c>
      <c r="E30">
        <v>95</v>
      </c>
      <c r="F30">
        <v>1</v>
      </c>
      <c r="G30">
        <v>19</v>
      </c>
      <c r="H30">
        <v>0</v>
      </c>
      <c r="I30">
        <v>20</v>
      </c>
      <c r="J30">
        <v>0</v>
      </c>
      <c r="K30">
        <v>5</v>
      </c>
      <c r="L30">
        <v>7</v>
      </c>
      <c r="M30">
        <v>279</v>
      </c>
      <c r="N30">
        <v>0</v>
      </c>
      <c r="O30">
        <v>25</v>
      </c>
      <c r="P30">
        <v>7</v>
      </c>
      <c r="Q30">
        <v>304</v>
      </c>
      <c r="R30">
        <v>0</v>
      </c>
      <c r="S30">
        <v>12</v>
      </c>
      <c r="T30">
        <v>455</v>
      </c>
      <c r="U30">
        <v>18745</v>
      </c>
      <c r="V30">
        <v>0</v>
      </c>
      <c r="W30">
        <v>0</v>
      </c>
      <c r="X30">
        <v>0</v>
      </c>
      <c r="Y30">
        <v>1950</v>
      </c>
      <c r="Z30">
        <v>6</v>
      </c>
      <c r="AA30">
        <v>223</v>
      </c>
      <c r="AB30">
        <v>1</v>
      </c>
      <c r="AC30">
        <v>81</v>
      </c>
    </row>
    <row r="31" spans="1:29" customFormat="1">
      <c r="A31" s="8">
        <v>43461</v>
      </c>
      <c r="B31">
        <v>31</v>
      </c>
      <c r="C31">
        <v>196</v>
      </c>
      <c r="D31">
        <v>19</v>
      </c>
      <c r="E31">
        <v>114</v>
      </c>
      <c r="F31">
        <v>4</v>
      </c>
      <c r="G31">
        <v>23</v>
      </c>
      <c r="H31">
        <v>2</v>
      </c>
      <c r="I31">
        <v>22</v>
      </c>
      <c r="J31">
        <v>2</v>
      </c>
      <c r="K31">
        <v>7</v>
      </c>
      <c r="L31">
        <v>54</v>
      </c>
      <c r="M31">
        <v>333</v>
      </c>
      <c r="N31">
        <v>4</v>
      </c>
      <c r="O31">
        <v>29</v>
      </c>
      <c r="P31">
        <v>58</v>
      </c>
      <c r="Q31">
        <v>362</v>
      </c>
      <c r="R31">
        <v>0</v>
      </c>
      <c r="S31">
        <v>12</v>
      </c>
      <c r="T31">
        <v>3600</v>
      </c>
      <c r="U31">
        <v>22345</v>
      </c>
      <c r="V31">
        <v>0</v>
      </c>
      <c r="W31">
        <v>0</v>
      </c>
      <c r="X31">
        <v>260</v>
      </c>
      <c r="Y31">
        <v>2210</v>
      </c>
      <c r="Z31">
        <v>40</v>
      </c>
      <c r="AA31">
        <v>263</v>
      </c>
      <c r="AB31">
        <v>18</v>
      </c>
      <c r="AC31">
        <v>99</v>
      </c>
    </row>
    <row r="32" spans="1:29" customFormat="1">
      <c r="A32" s="8">
        <v>43462</v>
      </c>
      <c r="B32">
        <v>18</v>
      </c>
      <c r="C32">
        <v>214</v>
      </c>
      <c r="D32">
        <v>5</v>
      </c>
      <c r="E32">
        <v>119</v>
      </c>
      <c r="F32">
        <v>9</v>
      </c>
      <c r="G32">
        <v>32</v>
      </c>
      <c r="H32">
        <v>0</v>
      </c>
      <c r="I32">
        <v>22</v>
      </c>
      <c r="J32">
        <v>0</v>
      </c>
      <c r="K32">
        <v>7</v>
      </c>
      <c r="L32">
        <v>32</v>
      </c>
      <c r="M32">
        <v>365</v>
      </c>
      <c r="N32">
        <v>0</v>
      </c>
      <c r="O32">
        <v>29</v>
      </c>
      <c r="P32">
        <v>32</v>
      </c>
      <c r="Q32">
        <v>394</v>
      </c>
      <c r="R32">
        <v>0</v>
      </c>
      <c r="S32">
        <v>12</v>
      </c>
      <c r="T32">
        <v>2080</v>
      </c>
      <c r="U32">
        <v>24425</v>
      </c>
      <c r="V32">
        <v>0</v>
      </c>
      <c r="W32">
        <v>0</v>
      </c>
      <c r="X32">
        <v>195</v>
      </c>
      <c r="Y32">
        <v>2405</v>
      </c>
      <c r="Z32">
        <v>25</v>
      </c>
      <c r="AA32">
        <v>288</v>
      </c>
      <c r="AB32">
        <v>7</v>
      </c>
      <c r="AC32">
        <v>106</v>
      </c>
    </row>
    <row r="33" spans="1:29" customFormat="1">
      <c r="A33" s="8">
        <v>43463</v>
      </c>
      <c r="B33">
        <v>14</v>
      </c>
      <c r="C33">
        <v>228</v>
      </c>
      <c r="D33">
        <v>1</v>
      </c>
      <c r="E33">
        <v>120</v>
      </c>
      <c r="F33">
        <v>2</v>
      </c>
      <c r="G33">
        <v>34</v>
      </c>
      <c r="H33">
        <v>0</v>
      </c>
      <c r="I33">
        <v>22</v>
      </c>
      <c r="J33">
        <v>0</v>
      </c>
      <c r="K33">
        <v>7</v>
      </c>
      <c r="L33">
        <v>17</v>
      </c>
      <c r="M33">
        <v>382</v>
      </c>
      <c r="N33">
        <v>0</v>
      </c>
      <c r="O33">
        <v>29</v>
      </c>
      <c r="P33">
        <v>17</v>
      </c>
      <c r="Q33">
        <v>411</v>
      </c>
      <c r="R33">
        <v>0</v>
      </c>
      <c r="S33">
        <v>12</v>
      </c>
      <c r="T33">
        <v>1105</v>
      </c>
      <c r="U33">
        <v>25530</v>
      </c>
      <c r="V33">
        <v>0</v>
      </c>
      <c r="W33">
        <v>0</v>
      </c>
      <c r="X33">
        <v>130</v>
      </c>
      <c r="Y33">
        <v>2535</v>
      </c>
      <c r="Z33">
        <v>13</v>
      </c>
      <c r="AA33">
        <v>301</v>
      </c>
      <c r="AB33">
        <v>4</v>
      </c>
      <c r="AC33">
        <v>110</v>
      </c>
    </row>
    <row r="34" spans="1:29" customFormat="1">
      <c r="A34" s="8">
        <v>43464</v>
      </c>
      <c r="B34">
        <v>15</v>
      </c>
      <c r="C34">
        <v>243</v>
      </c>
      <c r="D34">
        <v>9</v>
      </c>
      <c r="E34">
        <v>129</v>
      </c>
      <c r="F34">
        <v>1</v>
      </c>
      <c r="G34">
        <v>35</v>
      </c>
      <c r="H34">
        <v>1</v>
      </c>
      <c r="I34">
        <v>23</v>
      </c>
      <c r="J34">
        <v>1</v>
      </c>
      <c r="K34">
        <v>8</v>
      </c>
      <c r="L34">
        <v>25</v>
      </c>
      <c r="M34">
        <v>407</v>
      </c>
      <c r="N34">
        <v>2</v>
      </c>
      <c r="O34">
        <v>31</v>
      </c>
      <c r="P34">
        <v>27</v>
      </c>
      <c r="Q34">
        <v>438</v>
      </c>
      <c r="R34">
        <v>1</v>
      </c>
      <c r="S34">
        <v>13</v>
      </c>
      <c r="T34">
        <v>1670</v>
      </c>
      <c r="U34">
        <v>27200</v>
      </c>
      <c r="V34">
        <v>0</v>
      </c>
      <c r="W34">
        <v>0</v>
      </c>
      <c r="X34">
        <v>130</v>
      </c>
      <c r="Y34">
        <v>2665</v>
      </c>
      <c r="Z34">
        <v>22</v>
      </c>
      <c r="AA34">
        <v>323</v>
      </c>
      <c r="AB34">
        <v>5</v>
      </c>
      <c r="AC34">
        <v>115</v>
      </c>
    </row>
    <row r="35" spans="1:29" customFormat="1">
      <c r="A35" s="8">
        <v>43465</v>
      </c>
      <c r="B35">
        <v>31</v>
      </c>
      <c r="C35">
        <v>274</v>
      </c>
      <c r="D35">
        <v>26</v>
      </c>
      <c r="E35">
        <v>155</v>
      </c>
      <c r="F35">
        <v>3</v>
      </c>
      <c r="G35">
        <v>38</v>
      </c>
      <c r="H35">
        <v>3</v>
      </c>
      <c r="I35">
        <v>26</v>
      </c>
      <c r="J35">
        <v>3</v>
      </c>
      <c r="K35">
        <v>11</v>
      </c>
      <c r="L35">
        <v>60</v>
      </c>
      <c r="M35">
        <v>467</v>
      </c>
      <c r="N35">
        <v>6</v>
      </c>
      <c r="O35">
        <v>37</v>
      </c>
      <c r="P35">
        <v>66</v>
      </c>
      <c r="Q35">
        <v>504</v>
      </c>
      <c r="R35">
        <v>0</v>
      </c>
      <c r="S35">
        <v>13</v>
      </c>
      <c r="T35">
        <v>4035</v>
      </c>
      <c r="U35">
        <v>31235</v>
      </c>
      <c r="V35">
        <v>0</v>
      </c>
      <c r="W35">
        <v>0</v>
      </c>
      <c r="X35">
        <v>325</v>
      </c>
      <c r="Y35">
        <v>2990</v>
      </c>
      <c r="Z35">
        <v>49</v>
      </c>
      <c r="AA35">
        <v>372</v>
      </c>
      <c r="AB35">
        <v>17</v>
      </c>
      <c r="AC35">
        <v>132</v>
      </c>
    </row>
    <row r="36" spans="1:29" customFormat="1">
      <c r="A36" s="8">
        <v>43466</v>
      </c>
      <c r="B36">
        <v>0</v>
      </c>
      <c r="C36">
        <v>274</v>
      </c>
      <c r="D36">
        <v>0</v>
      </c>
      <c r="E36">
        <v>155</v>
      </c>
      <c r="F36">
        <v>0</v>
      </c>
      <c r="G36">
        <v>38</v>
      </c>
      <c r="H36">
        <v>0</v>
      </c>
      <c r="I36">
        <v>26</v>
      </c>
      <c r="J36">
        <v>0</v>
      </c>
      <c r="K36">
        <v>11</v>
      </c>
      <c r="L36">
        <v>0</v>
      </c>
      <c r="M36">
        <v>467</v>
      </c>
      <c r="N36">
        <v>0</v>
      </c>
      <c r="O36">
        <v>37</v>
      </c>
      <c r="P36">
        <v>0</v>
      </c>
      <c r="Q36">
        <v>504</v>
      </c>
      <c r="R36">
        <v>0</v>
      </c>
      <c r="S36">
        <v>13</v>
      </c>
      <c r="T36">
        <v>0</v>
      </c>
      <c r="U36">
        <v>31235</v>
      </c>
      <c r="V36">
        <v>0</v>
      </c>
      <c r="W36">
        <v>0</v>
      </c>
      <c r="X36">
        <v>0</v>
      </c>
      <c r="Y36">
        <v>2990</v>
      </c>
      <c r="Z36">
        <v>0</v>
      </c>
      <c r="AA36">
        <v>372</v>
      </c>
      <c r="AB36">
        <v>0</v>
      </c>
      <c r="AC36">
        <v>132</v>
      </c>
    </row>
    <row r="37" spans="1:29" customFormat="1">
      <c r="A37" s="8">
        <v>43467</v>
      </c>
      <c r="B37">
        <v>0</v>
      </c>
      <c r="C37">
        <v>274</v>
      </c>
      <c r="D37">
        <v>0</v>
      </c>
      <c r="E37">
        <v>155</v>
      </c>
      <c r="F37">
        <v>0</v>
      </c>
      <c r="G37">
        <v>38</v>
      </c>
      <c r="H37">
        <v>0</v>
      </c>
      <c r="I37">
        <v>26</v>
      </c>
      <c r="J37">
        <v>0</v>
      </c>
      <c r="K37">
        <v>11</v>
      </c>
      <c r="L37">
        <v>0</v>
      </c>
      <c r="M37">
        <v>467</v>
      </c>
      <c r="N37">
        <v>0</v>
      </c>
      <c r="O37">
        <v>37</v>
      </c>
      <c r="P37">
        <v>0</v>
      </c>
      <c r="Q37">
        <v>504</v>
      </c>
      <c r="R37">
        <v>0</v>
      </c>
      <c r="S37">
        <v>13</v>
      </c>
      <c r="T37">
        <v>0</v>
      </c>
      <c r="U37">
        <v>31235</v>
      </c>
      <c r="V37">
        <v>0</v>
      </c>
      <c r="W37">
        <v>0</v>
      </c>
      <c r="X37">
        <v>0</v>
      </c>
      <c r="Y37">
        <v>2990</v>
      </c>
      <c r="Z37">
        <v>0</v>
      </c>
      <c r="AA37">
        <v>372</v>
      </c>
      <c r="AB37">
        <v>0</v>
      </c>
      <c r="AC37">
        <v>132</v>
      </c>
    </row>
    <row r="38" spans="1:29" customFormat="1">
      <c r="A38" s="8">
        <v>43468</v>
      </c>
      <c r="B38">
        <v>0</v>
      </c>
      <c r="C38">
        <v>274</v>
      </c>
      <c r="D38">
        <v>0</v>
      </c>
      <c r="E38">
        <v>155</v>
      </c>
      <c r="F38">
        <v>0</v>
      </c>
      <c r="G38">
        <v>38</v>
      </c>
      <c r="H38">
        <v>0</v>
      </c>
      <c r="I38">
        <v>26</v>
      </c>
      <c r="J38">
        <v>0</v>
      </c>
      <c r="K38">
        <v>11</v>
      </c>
      <c r="L38">
        <v>0</v>
      </c>
      <c r="M38">
        <v>467</v>
      </c>
      <c r="N38">
        <v>0</v>
      </c>
      <c r="O38">
        <v>37</v>
      </c>
      <c r="P38">
        <v>0</v>
      </c>
      <c r="Q38">
        <v>504</v>
      </c>
      <c r="R38">
        <v>0</v>
      </c>
      <c r="S38">
        <v>13</v>
      </c>
      <c r="T38">
        <v>0</v>
      </c>
      <c r="U38">
        <v>31235</v>
      </c>
      <c r="V38">
        <v>0</v>
      </c>
      <c r="W38">
        <v>0</v>
      </c>
      <c r="X38">
        <v>0</v>
      </c>
      <c r="Y38">
        <v>2990</v>
      </c>
      <c r="Z38">
        <v>0</v>
      </c>
      <c r="AA38">
        <v>372</v>
      </c>
      <c r="AB38">
        <v>0</v>
      </c>
      <c r="AC38">
        <v>132</v>
      </c>
    </row>
    <row r="39" spans="1:29" customFormat="1">
      <c r="A39" s="8">
        <v>43469</v>
      </c>
      <c r="B39">
        <v>0</v>
      </c>
      <c r="C39">
        <v>274</v>
      </c>
      <c r="D39">
        <v>0</v>
      </c>
      <c r="E39">
        <v>155</v>
      </c>
      <c r="F39">
        <v>0</v>
      </c>
      <c r="G39">
        <v>38</v>
      </c>
      <c r="H39">
        <v>0</v>
      </c>
      <c r="I39">
        <v>26</v>
      </c>
      <c r="J39">
        <v>0</v>
      </c>
      <c r="K39">
        <v>11</v>
      </c>
      <c r="L39">
        <v>0</v>
      </c>
      <c r="M39">
        <v>467</v>
      </c>
      <c r="N39">
        <v>0</v>
      </c>
      <c r="O39">
        <v>37</v>
      </c>
      <c r="P39">
        <v>0</v>
      </c>
      <c r="Q39">
        <v>504</v>
      </c>
      <c r="R39">
        <v>0</v>
      </c>
      <c r="S39">
        <v>13</v>
      </c>
      <c r="T39">
        <v>0</v>
      </c>
      <c r="U39">
        <v>31235</v>
      </c>
      <c r="V39">
        <v>0</v>
      </c>
      <c r="W39">
        <v>0</v>
      </c>
      <c r="X39">
        <v>0</v>
      </c>
      <c r="Y39">
        <v>2990</v>
      </c>
      <c r="Z39">
        <v>0</v>
      </c>
      <c r="AA39">
        <v>372</v>
      </c>
      <c r="AB39">
        <v>0</v>
      </c>
      <c r="AC39">
        <v>132</v>
      </c>
    </row>
    <row r="40" spans="1:29" customFormat="1">
      <c r="A40" s="8">
        <v>43470</v>
      </c>
      <c r="B40">
        <v>0</v>
      </c>
      <c r="C40">
        <v>274</v>
      </c>
      <c r="D40">
        <v>0</v>
      </c>
      <c r="E40">
        <v>155</v>
      </c>
      <c r="F40">
        <v>0</v>
      </c>
      <c r="G40">
        <v>38</v>
      </c>
      <c r="H40">
        <v>0</v>
      </c>
      <c r="I40">
        <v>26</v>
      </c>
      <c r="J40">
        <v>0</v>
      </c>
      <c r="K40">
        <v>11</v>
      </c>
      <c r="L40">
        <v>0</v>
      </c>
      <c r="M40">
        <v>467</v>
      </c>
      <c r="N40">
        <v>0</v>
      </c>
      <c r="O40">
        <v>37</v>
      </c>
      <c r="P40">
        <v>0</v>
      </c>
      <c r="Q40">
        <v>504</v>
      </c>
      <c r="R40">
        <v>0</v>
      </c>
      <c r="S40">
        <v>13</v>
      </c>
      <c r="T40">
        <v>0</v>
      </c>
      <c r="U40">
        <v>31235</v>
      </c>
      <c r="V40">
        <v>0</v>
      </c>
      <c r="W40">
        <v>0</v>
      </c>
      <c r="X40">
        <v>0</v>
      </c>
      <c r="Y40">
        <v>2990</v>
      </c>
      <c r="Z40">
        <v>0</v>
      </c>
      <c r="AA40">
        <v>372</v>
      </c>
      <c r="AB40">
        <v>0</v>
      </c>
      <c r="AC40">
        <v>132</v>
      </c>
    </row>
    <row r="41" spans="1:29" customFormat="1">
      <c r="A41" s="8">
        <v>43471</v>
      </c>
      <c r="B41">
        <v>0</v>
      </c>
      <c r="C41">
        <v>274</v>
      </c>
      <c r="D41">
        <v>0</v>
      </c>
      <c r="E41">
        <v>155</v>
      </c>
      <c r="F41">
        <v>0</v>
      </c>
      <c r="G41">
        <v>38</v>
      </c>
      <c r="H41">
        <v>0</v>
      </c>
      <c r="I41">
        <v>26</v>
      </c>
      <c r="J41">
        <v>0</v>
      </c>
      <c r="K41">
        <v>11</v>
      </c>
      <c r="L41">
        <v>0</v>
      </c>
      <c r="M41">
        <v>467</v>
      </c>
      <c r="N41">
        <v>0</v>
      </c>
      <c r="O41">
        <v>37</v>
      </c>
      <c r="P41">
        <v>0</v>
      </c>
      <c r="Q41">
        <v>504</v>
      </c>
      <c r="R41">
        <v>0</v>
      </c>
      <c r="S41">
        <v>13</v>
      </c>
      <c r="T41">
        <v>0</v>
      </c>
      <c r="U41">
        <v>31235</v>
      </c>
      <c r="V41">
        <v>0</v>
      </c>
      <c r="W41">
        <v>0</v>
      </c>
      <c r="X41">
        <v>0</v>
      </c>
      <c r="Y41">
        <v>2990</v>
      </c>
      <c r="Z41">
        <v>0</v>
      </c>
      <c r="AA41">
        <v>372</v>
      </c>
      <c r="AB41">
        <v>0</v>
      </c>
      <c r="AC41">
        <v>132</v>
      </c>
    </row>
    <row r="42" spans="1:29" customFormat="1">
      <c r="A42" s="8">
        <v>43472</v>
      </c>
      <c r="B42">
        <v>0</v>
      </c>
      <c r="C42">
        <v>274</v>
      </c>
      <c r="D42">
        <v>0</v>
      </c>
      <c r="E42">
        <v>155</v>
      </c>
      <c r="F42">
        <v>0</v>
      </c>
      <c r="G42">
        <v>38</v>
      </c>
      <c r="H42">
        <v>0</v>
      </c>
      <c r="I42">
        <v>26</v>
      </c>
      <c r="J42">
        <v>0</v>
      </c>
      <c r="K42">
        <v>11</v>
      </c>
      <c r="L42">
        <v>0</v>
      </c>
      <c r="M42">
        <v>467</v>
      </c>
      <c r="N42">
        <v>0</v>
      </c>
      <c r="O42">
        <v>37</v>
      </c>
      <c r="P42">
        <v>0</v>
      </c>
      <c r="Q42">
        <v>504</v>
      </c>
      <c r="R42">
        <v>0</v>
      </c>
      <c r="S42">
        <v>13</v>
      </c>
      <c r="T42">
        <v>0</v>
      </c>
      <c r="U42">
        <v>31235</v>
      </c>
      <c r="V42">
        <v>0</v>
      </c>
      <c r="W42">
        <v>0</v>
      </c>
      <c r="X42">
        <v>0</v>
      </c>
      <c r="Y42">
        <v>2990</v>
      </c>
      <c r="Z42">
        <v>0</v>
      </c>
      <c r="AA42">
        <v>372</v>
      </c>
      <c r="AB42">
        <v>0</v>
      </c>
      <c r="AC42">
        <v>132</v>
      </c>
    </row>
    <row r="43" spans="1:29" customFormat="1">
      <c r="A43" s="8">
        <v>43473</v>
      </c>
      <c r="B43">
        <v>0</v>
      </c>
      <c r="C43">
        <v>274</v>
      </c>
      <c r="D43">
        <v>0</v>
      </c>
      <c r="E43">
        <v>155</v>
      </c>
      <c r="F43">
        <v>0</v>
      </c>
      <c r="G43">
        <v>38</v>
      </c>
      <c r="H43">
        <v>0</v>
      </c>
      <c r="I43">
        <v>26</v>
      </c>
      <c r="J43">
        <v>0</v>
      </c>
      <c r="K43">
        <v>11</v>
      </c>
      <c r="L43">
        <v>0</v>
      </c>
      <c r="M43">
        <v>467</v>
      </c>
      <c r="N43">
        <v>0</v>
      </c>
      <c r="O43">
        <v>37</v>
      </c>
      <c r="P43">
        <v>0</v>
      </c>
      <c r="Q43">
        <v>504</v>
      </c>
      <c r="R43">
        <v>0</v>
      </c>
      <c r="S43">
        <v>13</v>
      </c>
      <c r="T43">
        <v>0</v>
      </c>
      <c r="U43">
        <v>31235</v>
      </c>
      <c r="V43">
        <v>0</v>
      </c>
      <c r="W43">
        <v>0</v>
      </c>
      <c r="X43">
        <v>0</v>
      </c>
      <c r="Y43">
        <v>2990</v>
      </c>
      <c r="Z43">
        <v>0</v>
      </c>
      <c r="AA43">
        <v>372</v>
      </c>
      <c r="AB43">
        <v>0</v>
      </c>
      <c r="AC43">
        <v>132</v>
      </c>
    </row>
    <row r="44" spans="1:29" customFormat="1">
      <c r="A44" s="8">
        <v>43474</v>
      </c>
      <c r="B44">
        <v>0</v>
      </c>
      <c r="C44">
        <v>274</v>
      </c>
      <c r="D44">
        <v>0</v>
      </c>
      <c r="E44">
        <v>155</v>
      </c>
      <c r="F44">
        <v>0</v>
      </c>
      <c r="G44">
        <v>38</v>
      </c>
      <c r="H44">
        <v>0</v>
      </c>
      <c r="I44">
        <v>26</v>
      </c>
      <c r="J44">
        <v>0</v>
      </c>
      <c r="K44">
        <v>11</v>
      </c>
      <c r="L44">
        <v>0</v>
      </c>
      <c r="M44">
        <v>467</v>
      </c>
      <c r="N44">
        <v>0</v>
      </c>
      <c r="O44">
        <v>37</v>
      </c>
      <c r="P44">
        <v>0</v>
      </c>
      <c r="Q44">
        <v>504</v>
      </c>
      <c r="R44">
        <v>0</v>
      </c>
      <c r="S44">
        <v>13</v>
      </c>
      <c r="T44">
        <v>0</v>
      </c>
      <c r="U44">
        <v>31235</v>
      </c>
      <c r="V44">
        <v>0</v>
      </c>
      <c r="W44">
        <v>0</v>
      </c>
      <c r="X44">
        <v>0</v>
      </c>
      <c r="Y44">
        <v>2990</v>
      </c>
      <c r="Z44">
        <v>0</v>
      </c>
      <c r="AA44">
        <v>372</v>
      </c>
      <c r="AB44">
        <v>0</v>
      </c>
      <c r="AC44">
        <v>132</v>
      </c>
    </row>
    <row r="45" spans="1:29" customFormat="1">
      <c r="A45" s="8">
        <v>43475</v>
      </c>
      <c r="B45">
        <v>0</v>
      </c>
      <c r="C45">
        <v>274</v>
      </c>
      <c r="D45">
        <v>0</v>
      </c>
      <c r="E45">
        <v>155</v>
      </c>
      <c r="F45">
        <v>0</v>
      </c>
      <c r="G45">
        <v>38</v>
      </c>
      <c r="H45">
        <v>0</v>
      </c>
      <c r="I45">
        <v>26</v>
      </c>
      <c r="J45">
        <v>0</v>
      </c>
      <c r="K45">
        <v>11</v>
      </c>
      <c r="L45">
        <v>0</v>
      </c>
      <c r="M45">
        <v>467</v>
      </c>
      <c r="N45">
        <v>0</v>
      </c>
      <c r="O45">
        <v>37</v>
      </c>
      <c r="P45">
        <v>0</v>
      </c>
      <c r="Q45">
        <v>504</v>
      </c>
      <c r="R45">
        <v>0</v>
      </c>
      <c r="S45">
        <v>13</v>
      </c>
      <c r="T45">
        <v>0</v>
      </c>
      <c r="U45">
        <v>31235</v>
      </c>
      <c r="V45">
        <v>0</v>
      </c>
      <c r="W45">
        <v>0</v>
      </c>
      <c r="X45">
        <v>0</v>
      </c>
      <c r="Y45">
        <v>2990</v>
      </c>
      <c r="Z45">
        <v>0</v>
      </c>
      <c r="AA45">
        <v>372</v>
      </c>
      <c r="AB45">
        <v>0</v>
      </c>
      <c r="AC45">
        <v>132</v>
      </c>
    </row>
    <row r="46" spans="1:29" customFormat="1">
      <c r="A46" s="8">
        <v>43476</v>
      </c>
      <c r="B46">
        <v>0</v>
      </c>
      <c r="C46">
        <v>274</v>
      </c>
      <c r="D46">
        <v>0</v>
      </c>
      <c r="E46">
        <v>155</v>
      </c>
      <c r="F46">
        <v>0</v>
      </c>
      <c r="G46">
        <v>38</v>
      </c>
      <c r="H46">
        <v>0</v>
      </c>
      <c r="I46">
        <v>26</v>
      </c>
      <c r="J46">
        <v>0</v>
      </c>
      <c r="K46">
        <v>11</v>
      </c>
      <c r="L46">
        <v>0</v>
      </c>
      <c r="M46">
        <v>467</v>
      </c>
      <c r="N46">
        <v>0</v>
      </c>
      <c r="O46">
        <v>37</v>
      </c>
      <c r="P46">
        <v>0</v>
      </c>
      <c r="Q46">
        <v>504</v>
      </c>
      <c r="R46">
        <v>0</v>
      </c>
      <c r="S46">
        <v>13</v>
      </c>
      <c r="T46">
        <v>0</v>
      </c>
      <c r="U46">
        <v>31235</v>
      </c>
      <c r="V46">
        <v>0</v>
      </c>
      <c r="W46">
        <v>0</v>
      </c>
      <c r="X46">
        <v>0</v>
      </c>
      <c r="Y46">
        <v>2990</v>
      </c>
      <c r="Z46">
        <v>0</v>
      </c>
      <c r="AA46">
        <v>372</v>
      </c>
      <c r="AB46">
        <v>0</v>
      </c>
      <c r="AC46">
        <v>132</v>
      </c>
    </row>
    <row r="47" spans="1:29" customFormat="1">
      <c r="A47" s="8">
        <v>43477</v>
      </c>
      <c r="B47">
        <v>0</v>
      </c>
      <c r="C47">
        <v>274</v>
      </c>
      <c r="D47">
        <v>0</v>
      </c>
      <c r="E47">
        <v>155</v>
      </c>
      <c r="F47">
        <v>0</v>
      </c>
      <c r="G47">
        <v>38</v>
      </c>
      <c r="H47">
        <v>0</v>
      </c>
      <c r="I47">
        <v>26</v>
      </c>
      <c r="J47">
        <v>0</v>
      </c>
      <c r="K47">
        <v>11</v>
      </c>
      <c r="L47">
        <v>0</v>
      </c>
      <c r="M47">
        <v>467</v>
      </c>
      <c r="N47">
        <v>0</v>
      </c>
      <c r="O47">
        <v>37</v>
      </c>
      <c r="P47">
        <v>0</v>
      </c>
      <c r="Q47">
        <v>504</v>
      </c>
      <c r="R47">
        <v>0</v>
      </c>
      <c r="S47">
        <v>13</v>
      </c>
      <c r="T47">
        <v>0</v>
      </c>
      <c r="U47">
        <v>31235</v>
      </c>
      <c r="V47">
        <v>0</v>
      </c>
      <c r="W47">
        <v>0</v>
      </c>
      <c r="X47">
        <v>0</v>
      </c>
      <c r="Y47">
        <v>2990</v>
      </c>
      <c r="Z47">
        <v>0</v>
      </c>
      <c r="AA47">
        <v>372</v>
      </c>
      <c r="AB47">
        <v>0</v>
      </c>
      <c r="AC47">
        <v>132</v>
      </c>
    </row>
    <row r="48" spans="1:29" customFormat="1">
      <c r="A48" s="8">
        <v>43478</v>
      </c>
      <c r="B48">
        <v>0</v>
      </c>
      <c r="C48">
        <v>274</v>
      </c>
      <c r="D48">
        <v>0</v>
      </c>
      <c r="E48">
        <v>155</v>
      </c>
      <c r="F48">
        <v>0</v>
      </c>
      <c r="G48">
        <v>38</v>
      </c>
      <c r="H48">
        <v>0</v>
      </c>
      <c r="I48">
        <v>26</v>
      </c>
      <c r="J48">
        <v>0</v>
      </c>
      <c r="K48">
        <v>11</v>
      </c>
      <c r="L48">
        <v>0</v>
      </c>
      <c r="M48">
        <v>467</v>
      </c>
      <c r="N48">
        <v>0</v>
      </c>
      <c r="O48">
        <v>37</v>
      </c>
      <c r="P48">
        <v>0</v>
      </c>
      <c r="Q48">
        <v>504</v>
      </c>
      <c r="R48">
        <v>0</v>
      </c>
      <c r="S48">
        <v>13</v>
      </c>
      <c r="T48">
        <v>0</v>
      </c>
      <c r="U48">
        <v>31235</v>
      </c>
      <c r="V48">
        <v>0</v>
      </c>
      <c r="W48">
        <v>0</v>
      </c>
      <c r="X48">
        <v>0</v>
      </c>
      <c r="Y48">
        <v>2990</v>
      </c>
      <c r="Z48">
        <v>0</v>
      </c>
      <c r="AA48">
        <v>372</v>
      </c>
      <c r="AB48">
        <v>0</v>
      </c>
      <c r="AC48">
        <v>132</v>
      </c>
    </row>
    <row r="49" spans="1:29" customFormat="1">
      <c r="A49" s="8">
        <v>43479</v>
      </c>
      <c r="B49">
        <v>0</v>
      </c>
      <c r="C49">
        <v>274</v>
      </c>
      <c r="D49">
        <v>0</v>
      </c>
      <c r="E49">
        <v>155</v>
      </c>
      <c r="F49">
        <v>0</v>
      </c>
      <c r="G49">
        <v>38</v>
      </c>
      <c r="H49">
        <v>0</v>
      </c>
      <c r="I49">
        <v>26</v>
      </c>
      <c r="J49">
        <v>0</v>
      </c>
      <c r="K49">
        <v>11</v>
      </c>
      <c r="L49">
        <v>0</v>
      </c>
      <c r="M49">
        <v>467</v>
      </c>
      <c r="N49">
        <v>0</v>
      </c>
      <c r="O49">
        <v>37</v>
      </c>
      <c r="P49">
        <v>0</v>
      </c>
      <c r="Q49">
        <v>504</v>
      </c>
      <c r="R49">
        <v>0</v>
      </c>
      <c r="S49">
        <v>13</v>
      </c>
      <c r="T49">
        <v>0</v>
      </c>
      <c r="U49">
        <v>31235</v>
      </c>
      <c r="V49">
        <v>0</v>
      </c>
      <c r="W49">
        <v>0</v>
      </c>
      <c r="X49">
        <v>0</v>
      </c>
      <c r="Y49">
        <v>2990</v>
      </c>
      <c r="Z49">
        <v>0</v>
      </c>
      <c r="AA49">
        <v>372</v>
      </c>
      <c r="AB49">
        <v>0</v>
      </c>
      <c r="AC49">
        <v>132</v>
      </c>
    </row>
    <row r="50" spans="1:29" customFormat="1">
      <c r="A50" s="8">
        <v>43480</v>
      </c>
      <c r="B50">
        <v>0</v>
      </c>
      <c r="C50">
        <v>274</v>
      </c>
      <c r="D50">
        <v>0</v>
      </c>
      <c r="E50">
        <v>155</v>
      </c>
      <c r="F50">
        <v>0</v>
      </c>
      <c r="G50">
        <v>38</v>
      </c>
      <c r="H50">
        <v>0</v>
      </c>
      <c r="I50">
        <v>26</v>
      </c>
      <c r="J50">
        <v>0</v>
      </c>
      <c r="K50">
        <v>11</v>
      </c>
      <c r="L50">
        <v>0</v>
      </c>
      <c r="M50">
        <v>467</v>
      </c>
      <c r="N50">
        <v>0</v>
      </c>
      <c r="O50">
        <v>37</v>
      </c>
      <c r="P50">
        <v>0</v>
      </c>
      <c r="Q50">
        <v>504</v>
      </c>
      <c r="R50">
        <v>0</v>
      </c>
      <c r="S50">
        <v>13</v>
      </c>
      <c r="T50">
        <v>0</v>
      </c>
      <c r="U50">
        <v>31235</v>
      </c>
      <c r="V50">
        <v>0</v>
      </c>
      <c r="W50">
        <v>0</v>
      </c>
      <c r="X50">
        <v>0</v>
      </c>
      <c r="Y50">
        <v>2990</v>
      </c>
      <c r="Z50">
        <v>0</v>
      </c>
      <c r="AA50">
        <v>372</v>
      </c>
      <c r="AB50">
        <v>0</v>
      </c>
      <c r="AC50">
        <v>132</v>
      </c>
    </row>
    <row r="51" spans="1:29" customFormat="1">
      <c r="A51" s="8">
        <v>43481</v>
      </c>
      <c r="B51">
        <v>0</v>
      </c>
      <c r="C51">
        <v>274</v>
      </c>
      <c r="D51">
        <v>0</v>
      </c>
      <c r="E51">
        <v>155</v>
      </c>
      <c r="F51">
        <v>0</v>
      </c>
      <c r="G51">
        <v>38</v>
      </c>
      <c r="H51">
        <v>0</v>
      </c>
      <c r="I51">
        <v>26</v>
      </c>
      <c r="J51">
        <v>0</v>
      </c>
      <c r="K51">
        <v>11</v>
      </c>
      <c r="L51">
        <v>0</v>
      </c>
      <c r="M51">
        <v>467</v>
      </c>
      <c r="N51">
        <v>0</v>
      </c>
      <c r="O51">
        <v>37</v>
      </c>
      <c r="P51">
        <v>0</v>
      </c>
      <c r="Q51">
        <v>504</v>
      </c>
      <c r="R51">
        <v>0</v>
      </c>
      <c r="S51">
        <v>13</v>
      </c>
      <c r="T51">
        <v>0</v>
      </c>
      <c r="U51">
        <v>31235</v>
      </c>
      <c r="V51">
        <v>0</v>
      </c>
      <c r="W51">
        <v>0</v>
      </c>
      <c r="X51">
        <v>0</v>
      </c>
      <c r="Y51">
        <v>2990</v>
      </c>
      <c r="Z51">
        <v>0</v>
      </c>
      <c r="AA51">
        <v>372</v>
      </c>
      <c r="AB51">
        <v>0</v>
      </c>
      <c r="AC51">
        <v>132</v>
      </c>
    </row>
    <row r="52" spans="1:29" customFormat="1">
      <c r="A52" s="8">
        <v>43482</v>
      </c>
      <c r="B52">
        <v>0</v>
      </c>
      <c r="C52">
        <v>274</v>
      </c>
      <c r="D52">
        <v>0</v>
      </c>
      <c r="E52">
        <v>155</v>
      </c>
      <c r="F52">
        <v>0</v>
      </c>
      <c r="G52">
        <v>38</v>
      </c>
      <c r="H52">
        <v>0</v>
      </c>
      <c r="I52">
        <v>26</v>
      </c>
      <c r="J52">
        <v>0</v>
      </c>
      <c r="K52">
        <v>11</v>
      </c>
      <c r="L52">
        <v>0</v>
      </c>
      <c r="M52">
        <v>467</v>
      </c>
      <c r="N52">
        <v>0</v>
      </c>
      <c r="O52">
        <v>37</v>
      </c>
      <c r="P52">
        <v>0</v>
      </c>
      <c r="Q52">
        <v>504</v>
      </c>
      <c r="R52">
        <v>0</v>
      </c>
      <c r="S52">
        <v>13</v>
      </c>
      <c r="T52">
        <v>0</v>
      </c>
      <c r="U52">
        <v>31235</v>
      </c>
      <c r="V52">
        <v>0</v>
      </c>
      <c r="W52">
        <v>0</v>
      </c>
      <c r="X52">
        <v>0</v>
      </c>
      <c r="Y52">
        <v>2990</v>
      </c>
      <c r="Z52">
        <v>0</v>
      </c>
      <c r="AA52">
        <v>372</v>
      </c>
      <c r="AB52">
        <v>0</v>
      </c>
      <c r="AC52">
        <v>132</v>
      </c>
    </row>
    <row r="53" spans="1:29" customFormat="1">
      <c r="A53" s="8">
        <v>43483</v>
      </c>
      <c r="B53">
        <v>0</v>
      </c>
      <c r="C53">
        <v>274</v>
      </c>
      <c r="D53">
        <v>0</v>
      </c>
      <c r="E53">
        <v>155</v>
      </c>
      <c r="F53">
        <v>0</v>
      </c>
      <c r="G53">
        <v>38</v>
      </c>
      <c r="H53">
        <v>0</v>
      </c>
      <c r="I53">
        <v>26</v>
      </c>
      <c r="J53">
        <v>0</v>
      </c>
      <c r="K53">
        <v>11</v>
      </c>
      <c r="L53">
        <v>0</v>
      </c>
      <c r="M53">
        <v>467</v>
      </c>
      <c r="N53">
        <v>0</v>
      </c>
      <c r="O53">
        <v>37</v>
      </c>
      <c r="P53">
        <v>0</v>
      </c>
      <c r="Q53">
        <v>504</v>
      </c>
      <c r="R53">
        <v>0</v>
      </c>
      <c r="S53">
        <v>13</v>
      </c>
      <c r="T53">
        <v>0</v>
      </c>
      <c r="U53">
        <v>31235</v>
      </c>
      <c r="V53">
        <v>0</v>
      </c>
      <c r="W53">
        <v>0</v>
      </c>
      <c r="X53">
        <v>0</v>
      </c>
      <c r="Y53">
        <v>2990</v>
      </c>
      <c r="Z53">
        <v>0</v>
      </c>
      <c r="AA53">
        <v>372</v>
      </c>
      <c r="AB53">
        <v>0</v>
      </c>
      <c r="AC53">
        <v>132</v>
      </c>
    </row>
    <row r="54" spans="1:29" customFormat="1">
      <c r="A54" s="8">
        <v>43484</v>
      </c>
      <c r="B54">
        <v>0</v>
      </c>
      <c r="C54">
        <v>274</v>
      </c>
      <c r="D54">
        <v>0</v>
      </c>
      <c r="E54">
        <v>155</v>
      </c>
      <c r="F54">
        <v>0</v>
      </c>
      <c r="G54">
        <v>38</v>
      </c>
      <c r="H54">
        <v>0</v>
      </c>
      <c r="I54">
        <v>26</v>
      </c>
      <c r="J54">
        <v>0</v>
      </c>
      <c r="K54">
        <v>11</v>
      </c>
      <c r="L54">
        <v>0</v>
      </c>
      <c r="M54">
        <v>467</v>
      </c>
      <c r="N54">
        <v>0</v>
      </c>
      <c r="O54">
        <v>37</v>
      </c>
      <c r="P54">
        <v>0</v>
      </c>
      <c r="Q54">
        <v>504</v>
      </c>
      <c r="R54">
        <v>0</v>
      </c>
      <c r="S54">
        <v>13</v>
      </c>
      <c r="T54">
        <v>0</v>
      </c>
      <c r="U54">
        <v>31235</v>
      </c>
      <c r="V54">
        <v>0</v>
      </c>
      <c r="W54">
        <v>0</v>
      </c>
      <c r="X54">
        <v>0</v>
      </c>
      <c r="Y54">
        <v>2990</v>
      </c>
      <c r="Z54">
        <v>0</v>
      </c>
      <c r="AA54">
        <v>372</v>
      </c>
      <c r="AB54">
        <v>0</v>
      </c>
      <c r="AC54">
        <v>132</v>
      </c>
    </row>
    <row r="55" spans="1:29" customFormat="1">
      <c r="A55" s="8">
        <v>43485</v>
      </c>
      <c r="B55">
        <v>0</v>
      </c>
      <c r="C55">
        <v>274</v>
      </c>
      <c r="D55">
        <v>0</v>
      </c>
      <c r="E55">
        <v>155</v>
      </c>
      <c r="F55">
        <v>0</v>
      </c>
      <c r="G55">
        <v>38</v>
      </c>
      <c r="H55">
        <v>0</v>
      </c>
      <c r="I55">
        <v>26</v>
      </c>
      <c r="J55">
        <v>0</v>
      </c>
      <c r="K55">
        <v>11</v>
      </c>
      <c r="L55">
        <v>0</v>
      </c>
      <c r="M55">
        <v>467</v>
      </c>
      <c r="N55">
        <v>0</v>
      </c>
      <c r="O55">
        <v>37</v>
      </c>
      <c r="P55">
        <v>0</v>
      </c>
      <c r="Q55">
        <v>504</v>
      </c>
      <c r="R55">
        <v>0</v>
      </c>
      <c r="S55">
        <v>13</v>
      </c>
      <c r="T55">
        <v>0</v>
      </c>
      <c r="U55">
        <v>31235</v>
      </c>
      <c r="V55">
        <v>0</v>
      </c>
      <c r="W55">
        <v>0</v>
      </c>
      <c r="X55">
        <v>0</v>
      </c>
      <c r="Y55">
        <v>2990</v>
      </c>
      <c r="Z55">
        <v>0</v>
      </c>
      <c r="AA55">
        <v>372</v>
      </c>
      <c r="AB55">
        <v>0</v>
      </c>
      <c r="AC55">
        <v>132</v>
      </c>
    </row>
    <row r="56" spans="1:29" customFormat="1">
      <c r="A56" s="8">
        <v>43486</v>
      </c>
      <c r="B56">
        <v>0</v>
      </c>
      <c r="C56">
        <v>274</v>
      </c>
      <c r="D56">
        <v>0</v>
      </c>
      <c r="E56">
        <v>155</v>
      </c>
      <c r="F56">
        <v>0</v>
      </c>
      <c r="G56">
        <v>38</v>
      </c>
      <c r="H56">
        <v>0</v>
      </c>
      <c r="I56">
        <v>26</v>
      </c>
      <c r="J56">
        <v>0</v>
      </c>
      <c r="K56">
        <v>11</v>
      </c>
      <c r="L56">
        <v>0</v>
      </c>
      <c r="M56">
        <v>467</v>
      </c>
      <c r="N56">
        <v>0</v>
      </c>
      <c r="O56">
        <v>37</v>
      </c>
      <c r="P56">
        <v>0</v>
      </c>
      <c r="Q56">
        <v>504</v>
      </c>
      <c r="R56">
        <v>0</v>
      </c>
      <c r="S56">
        <v>13</v>
      </c>
      <c r="T56">
        <v>0</v>
      </c>
      <c r="U56">
        <v>31235</v>
      </c>
      <c r="V56">
        <v>0</v>
      </c>
      <c r="W56">
        <v>0</v>
      </c>
      <c r="X56">
        <v>0</v>
      </c>
      <c r="Y56">
        <v>2990</v>
      </c>
      <c r="Z56">
        <v>0</v>
      </c>
      <c r="AA56">
        <v>372</v>
      </c>
      <c r="AB56">
        <v>0</v>
      </c>
      <c r="AC56">
        <v>132</v>
      </c>
    </row>
    <row r="57" spans="1:29" customFormat="1">
      <c r="A57" s="8">
        <v>43487</v>
      </c>
      <c r="B57">
        <v>0</v>
      </c>
      <c r="C57">
        <v>274</v>
      </c>
      <c r="D57">
        <v>0</v>
      </c>
      <c r="E57">
        <v>155</v>
      </c>
      <c r="F57">
        <v>0</v>
      </c>
      <c r="G57">
        <v>38</v>
      </c>
      <c r="H57">
        <v>0</v>
      </c>
      <c r="I57">
        <v>26</v>
      </c>
      <c r="J57">
        <v>0</v>
      </c>
      <c r="K57">
        <v>11</v>
      </c>
      <c r="L57">
        <v>0</v>
      </c>
      <c r="M57">
        <v>467</v>
      </c>
      <c r="N57">
        <v>0</v>
      </c>
      <c r="O57">
        <v>37</v>
      </c>
      <c r="P57">
        <v>0</v>
      </c>
      <c r="Q57">
        <v>504</v>
      </c>
      <c r="R57">
        <v>0</v>
      </c>
      <c r="S57">
        <v>13</v>
      </c>
      <c r="T57">
        <v>0</v>
      </c>
      <c r="U57">
        <v>31235</v>
      </c>
      <c r="V57">
        <v>0</v>
      </c>
      <c r="W57">
        <v>0</v>
      </c>
      <c r="X57">
        <v>0</v>
      </c>
      <c r="Y57">
        <v>2990</v>
      </c>
      <c r="Z57">
        <v>0</v>
      </c>
      <c r="AA57">
        <v>372</v>
      </c>
      <c r="AB57">
        <v>0</v>
      </c>
      <c r="AC57">
        <v>132</v>
      </c>
    </row>
    <row r="58" spans="1:29" customFormat="1">
      <c r="A58" s="8">
        <v>43488</v>
      </c>
      <c r="B58">
        <v>0</v>
      </c>
      <c r="C58">
        <v>274</v>
      </c>
      <c r="D58">
        <v>0</v>
      </c>
      <c r="E58">
        <v>155</v>
      </c>
      <c r="F58">
        <v>0</v>
      </c>
      <c r="G58">
        <v>38</v>
      </c>
      <c r="H58">
        <v>0</v>
      </c>
      <c r="I58">
        <v>26</v>
      </c>
      <c r="J58">
        <v>0</v>
      </c>
      <c r="K58">
        <v>11</v>
      </c>
      <c r="L58">
        <v>0</v>
      </c>
      <c r="M58">
        <v>467</v>
      </c>
      <c r="N58">
        <v>0</v>
      </c>
      <c r="O58">
        <v>37</v>
      </c>
      <c r="P58">
        <v>0</v>
      </c>
      <c r="Q58">
        <v>504</v>
      </c>
      <c r="R58">
        <v>0</v>
      </c>
      <c r="S58">
        <v>13</v>
      </c>
      <c r="T58">
        <v>0</v>
      </c>
      <c r="U58">
        <v>31235</v>
      </c>
      <c r="V58">
        <v>0</v>
      </c>
      <c r="W58">
        <v>0</v>
      </c>
      <c r="X58">
        <v>0</v>
      </c>
      <c r="Y58">
        <v>2990</v>
      </c>
      <c r="Z58">
        <v>0</v>
      </c>
      <c r="AA58">
        <v>372</v>
      </c>
      <c r="AB58">
        <v>0</v>
      </c>
      <c r="AC58">
        <v>132</v>
      </c>
    </row>
    <row r="59" spans="1:29" customFormat="1">
      <c r="A59" s="8">
        <v>43489</v>
      </c>
      <c r="B59">
        <v>0</v>
      </c>
      <c r="C59">
        <v>274</v>
      </c>
      <c r="D59">
        <v>0</v>
      </c>
      <c r="E59">
        <v>155</v>
      </c>
      <c r="F59">
        <v>0</v>
      </c>
      <c r="G59">
        <v>38</v>
      </c>
      <c r="H59">
        <v>0</v>
      </c>
      <c r="I59">
        <v>26</v>
      </c>
      <c r="J59">
        <v>0</v>
      </c>
      <c r="K59">
        <v>11</v>
      </c>
      <c r="L59">
        <v>0</v>
      </c>
      <c r="M59">
        <v>467</v>
      </c>
      <c r="N59">
        <v>0</v>
      </c>
      <c r="O59">
        <v>37</v>
      </c>
      <c r="P59">
        <v>0</v>
      </c>
      <c r="Q59">
        <v>504</v>
      </c>
      <c r="R59">
        <v>0</v>
      </c>
      <c r="S59">
        <v>13</v>
      </c>
      <c r="T59">
        <v>0</v>
      </c>
      <c r="U59">
        <v>31235</v>
      </c>
      <c r="V59">
        <v>0</v>
      </c>
      <c r="W59">
        <v>0</v>
      </c>
      <c r="X59">
        <v>0</v>
      </c>
      <c r="Y59">
        <v>2990</v>
      </c>
      <c r="Z59">
        <v>0</v>
      </c>
      <c r="AA59">
        <v>372</v>
      </c>
      <c r="AB59">
        <v>0</v>
      </c>
      <c r="AC59">
        <v>132</v>
      </c>
    </row>
    <row r="60" spans="1:29" customFormat="1">
      <c r="A60" s="8">
        <v>43490</v>
      </c>
      <c r="B60">
        <v>0</v>
      </c>
      <c r="C60">
        <v>274</v>
      </c>
      <c r="D60">
        <v>0</v>
      </c>
      <c r="E60">
        <v>155</v>
      </c>
      <c r="F60">
        <v>0</v>
      </c>
      <c r="G60">
        <v>38</v>
      </c>
      <c r="H60">
        <v>0</v>
      </c>
      <c r="I60">
        <v>26</v>
      </c>
      <c r="J60">
        <v>0</v>
      </c>
      <c r="K60">
        <v>11</v>
      </c>
      <c r="L60">
        <v>0</v>
      </c>
      <c r="M60">
        <v>467</v>
      </c>
      <c r="N60">
        <v>0</v>
      </c>
      <c r="O60">
        <v>37</v>
      </c>
      <c r="P60">
        <v>0</v>
      </c>
      <c r="Q60">
        <v>504</v>
      </c>
      <c r="R60">
        <v>0</v>
      </c>
      <c r="S60">
        <v>13</v>
      </c>
      <c r="T60">
        <v>0</v>
      </c>
      <c r="U60">
        <v>31235</v>
      </c>
      <c r="V60">
        <v>0</v>
      </c>
      <c r="W60">
        <v>0</v>
      </c>
      <c r="X60">
        <v>0</v>
      </c>
      <c r="Y60">
        <v>2990</v>
      </c>
      <c r="Z60">
        <v>0</v>
      </c>
      <c r="AA60">
        <v>372</v>
      </c>
      <c r="AB60">
        <v>0</v>
      </c>
      <c r="AC60">
        <v>132</v>
      </c>
    </row>
    <row r="61" spans="1:29" customFormat="1">
      <c r="A61" s="8">
        <v>43491</v>
      </c>
      <c r="B61">
        <v>0</v>
      </c>
      <c r="C61">
        <v>274</v>
      </c>
      <c r="D61">
        <v>0</v>
      </c>
      <c r="E61">
        <v>155</v>
      </c>
      <c r="F61">
        <v>0</v>
      </c>
      <c r="G61">
        <v>38</v>
      </c>
      <c r="H61">
        <v>0</v>
      </c>
      <c r="I61">
        <v>26</v>
      </c>
      <c r="J61">
        <v>0</v>
      </c>
      <c r="K61">
        <v>11</v>
      </c>
      <c r="L61">
        <v>0</v>
      </c>
      <c r="M61">
        <v>467</v>
      </c>
      <c r="N61">
        <v>0</v>
      </c>
      <c r="O61">
        <v>37</v>
      </c>
      <c r="P61">
        <v>0</v>
      </c>
      <c r="Q61">
        <v>504</v>
      </c>
      <c r="R61">
        <v>0</v>
      </c>
      <c r="S61">
        <v>13</v>
      </c>
      <c r="T61">
        <v>0</v>
      </c>
      <c r="U61">
        <v>31235</v>
      </c>
      <c r="V61">
        <v>0</v>
      </c>
      <c r="W61">
        <v>0</v>
      </c>
      <c r="X61">
        <v>0</v>
      </c>
      <c r="Y61">
        <v>2990</v>
      </c>
      <c r="Z61">
        <v>0</v>
      </c>
      <c r="AA61">
        <v>372</v>
      </c>
      <c r="AB61">
        <v>0</v>
      </c>
      <c r="AC61">
        <v>132</v>
      </c>
    </row>
    <row r="62" spans="1:29" customFormat="1">
      <c r="A62" s="8">
        <v>43492</v>
      </c>
      <c r="B62">
        <v>0</v>
      </c>
      <c r="C62">
        <v>274</v>
      </c>
      <c r="D62">
        <v>0</v>
      </c>
      <c r="E62">
        <v>155</v>
      </c>
      <c r="F62">
        <v>0</v>
      </c>
      <c r="G62">
        <v>38</v>
      </c>
      <c r="H62">
        <v>0</v>
      </c>
      <c r="I62">
        <v>26</v>
      </c>
      <c r="J62">
        <v>0</v>
      </c>
      <c r="K62">
        <v>11</v>
      </c>
      <c r="L62">
        <v>0</v>
      </c>
      <c r="M62">
        <v>467</v>
      </c>
      <c r="N62">
        <v>0</v>
      </c>
      <c r="O62">
        <v>37</v>
      </c>
      <c r="P62">
        <v>0</v>
      </c>
      <c r="Q62">
        <v>504</v>
      </c>
      <c r="R62">
        <v>0</v>
      </c>
      <c r="S62">
        <v>13</v>
      </c>
      <c r="T62">
        <v>0</v>
      </c>
      <c r="U62">
        <v>31235</v>
      </c>
      <c r="V62">
        <v>0</v>
      </c>
      <c r="W62">
        <v>0</v>
      </c>
      <c r="X62">
        <v>0</v>
      </c>
      <c r="Y62">
        <v>2990</v>
      </c>
      <c r="Z62">
        <v>0</v>
      </c>
      <c r="AA62">
        <v>372</v>
      </c>
      <c r="AB62">
        <v>0</v>
      </c>
      <c r="AC62">
        <v>132</v>
      </c>
    </row>
    <row r="63" spans="1:29" customFormat="1">
      <c r="A63" s="8">
        <v>43493</v>
      </c>
      <c r="B63">
        <v>0</v>
      </c>
      <c r="C63">
        <v>274</v>
      </c>
      <c r="D63">
        <v>0</v>
      </c>
      <c r="E63">
        <v>155</v>
      </c>
      <c r="F63">
        <v>0</v>
      </c>
      <c r="G63">
        <v>38</v>
      </c>
      <c r="H63">
        <v>0</v>
      </c>
      <c r="I63">
        <v>26</v>
      </c>
      <c r="J63">
        <v>0</v>
      </c>
      <c r="K63">
        <v>11</v>
      </c>
      <c r="L63">
        <v>0</v>
      </c>
      <c r="M63">
        <v>467</v>
      </c>
      <c r="N63">
        <v>0</v>
      </c>
      <c r="O63">
        <v>37</v>
      </c>
      <c r="P63">
        <v>0</v>
      </c>
      <c r="Q63">
        <v>504</v>
      </c>
      <c r="R63">
        <v>0</v>
      </c>
      <c r="S63">
        <v>13</v>
      </c>
      <c r="T63">
        <v>0</v>
      </c>
      <c r="U63">
        <v>31235</v>
      </c>
      <c r="V63">
        <v>0</v>
      </c>
      <c r="W63">
        <v>0</v>
      </c>
      <c r="X63">
        <v>0</v>
      </c>
      <c r="Y63">
        <v>2990</v>
      </c>
      <c r="Z63">
        <v>0</v>
      </c>
      <c r="AA63">
        <v>372</v>
      </c>
      <c r="AB63">
        <v>0</v>
      </c>
      <c r="AC63">
        <v>132</v>
      </c>
    </row>
    <row r="64" spans="1:29" customFormat="1">
      <c r="A64" s="8">
        <v>43494</v>
      </c>
      <c r="B64">
        <v>0</v>
      </c>
      <c r="C64">
        <v>274</v>
      </c>
      <c r="D64">
        <v>0</v>
      </c>
      <c r="E64">
        <v>155</v>
      </c>
      <c r="F64">
        <v>0</v>
      </c>
      <c r="G64">
        <v>38</v>
      </c>
      <c r="H64">
        <v>0</v>
      </c>
      <c r="I64">
        <v>26</v>
      </c>
      <c r="J64">
        <v>0</v>
      </c>
      <c r="K64">
        <v>11</v>
      </c>
      <c r="L64">
        <v>0</v>
      </c>
      <c r="M64">
        <v>467</v>
      </c>
      <c r="N64">
        <v>0</v>
      </c>
      <c r="O64">
        <v>37</v>
      </c>
      <c r="P64">
        <v>0</v>
      </c>
      <c r="Q64">
        <v>504</v>
      </c>
      <c r="R64">
        <v>0</v>
      </c>
      <c r="S64">
        <v>13</v>
      </c>
      <c r="T64">
        <v>0</v>
      </c>
      <c r="U64">
        <v>31235</v>
      </c>
      <c r="V64">
        <v>0</v>
      </c>
      <c r="W64">
        <v>0</v>
      </c>
      <c r="X64">
        <v>0</v>
      </c>
      <c r="Y64">
        <v>2990</v>
      </c>
      <c r="Z64">
        <v>0</v>
      </c>
      <c r="AA64">
        <v>372</v>
      </c>
      <c r="AB64">
        <v>0</v>
      </c>
      <c r="AC64">
        <v>132</v>
      </c>
    </row>
    <row r="65" spans="1:29" customFormat="1">
      <c r="A65" s="8">
        <v>43495</v>
      </c>
      <c r="B65">
        <v>0</v>
      </c>
      <c r="C65">
        <v>274</v>
      </c>
      <c r="D65">
        <v>0</v>
      </c>
      <c r="E65">
        <v>155</v>
      </c>
      <c r="F65">
        <v>0</v>
      </c>
      <c r="G65">
        <v>38</v>
      </c>
      <c r="H65">
        <v>0</v>
      </c>
      <c r="I65">
        <v>26</v>
      </c>
      <c r="J65">
        <v>0</v>
      </c>
      <c r="K65">
        <v>11</v>
      </c>
      <c r="L65">
        <v>0</v>
      </c>
      <c r="M65">
        <v>467</v>
      </c>
      <c r="N65">
        <v>0</v>
      </c>
      <c r="O65">
        <v>37</v>
      </c>
      <c r="P65">
        <v>0</v>
      </c>
      <c r="Q65">
        <v>504</v>
      </c>
      <c r="R65">
        <v>0</v>
      </c>
      <c r="S65">
        <v>13</v>
      </c>
      <c r="T65">
        <v>0</v>
      </c>
      <c r="U65">
        <v>31235</v>
      </c>
      <c r="V65">
        <v>0</v>
      </c>
      <c r="W65">
        <v>0</v>
      </c>
      <c r="X65">
        <v>0</v>
      </c>
      <c r="Y65">
        <v>2990</v>
      </c>
      <c r="Z65">
        <v>0</v>
      </c>
      <c r="AA65">
        <v>372</v>
      </c>
      <c r="AB65">
        <v>0</v>
      </c>
      <c r="AC65">
        <v>132</v>
      </c>
    </row>
    <row r="66" spans="1:29" customFormat="1">
      <c r="A66" s="8">
        <v>43496</v>
      </c>
      <c r="B66">
        <v>0</v>
      </c>
      <c r="C66">
        <v>274</v>
      </c>
      <c r="D66">
        <v>0</v>
      </c>
      <c r="E66">
        <v>155</v>
      </c>
      <c r="F66">
        <v>0</v>
      </c>
      <c r="G66">
        <v>38</v>
      </c>
      <c r="H66">
        <v>0</v>
      </c>
      <c r="I66">
        <v>26</v>
      </c>
      <c r="J66">
        <v>0</v>
      </c>
      <c r="K66">
        <v>11</v>
      </c>
      <c r="L66">
        <v>0</v>
      </c>
      <c r="M66">
        <v>467</v>
      </c>
      <c r="N66">
        <v>0</v>
      </c>
      <c r="O66">
        <v>37</v>
      </c>
      <c r="P66">
        <v>0</v>
      </c>
      <c r="Q66">
        <v>504</v>
      </c>
      <c r="R66">
        <v>0</v>
      </c>
      <c r="S66">
        <v>13</v>
      </c>
      <c r="T66">
        <v>0</v>
      </c>
      <c r="U66">
        <v>31235</v>
      </c>
      <c r="V66">
        <v>0</v>
      </c>
      <c r="W66">
        <v>0</v>
      </c>
      <c r="X66">
        <v>0</v>
      </c>
      <c r="Y66">
        <v>2990</v>
      </c>
      <c r="Z66">
        <v>0</v>
      </c>
      <c r="AA66">
        <v>372</v>
      </c>
      <c r="AB66">
        <v>0</v>
      </c>
      <c r="AC66">
        <v>132</v>
      </c>
    </row>
    <row r="67" spans="1:29" customFormat="1">
      <c r="A67" s="8">
        <v>43497</v>
      </c>
      <c r="B67">
        <v>0</v>
      </c>
      <c r="C67">
        <v>274</v>
      </c>
      <c r="D67">
        <v>0</v>
      </c>
      <c r="E67">
        <v>155</v>
      </c>
      <c r="F67">
        <v>0</v>
      </c>
      <c r="G67">
        <v>38</v>
      </c>
      <c r="H67">
        <v>0</v>
      </c>
      <c r="I67">
        <v>26</v>
      </c>
      <c r="J67">
        <v>0</v>
      </c>
      <c r="K67">
        <v>11</v>
      </c>
      <c r="L67">
        <v>0</v>
      </c>
      <c r="M67">
        <v>467</v>
      </c>
      <c r="N67">
        <v>0</v>
      </c>
      <c r="O67">
        <v>37</v>
      </c>
      <c r="P67">
        <v>0</v>
      </c>
      <c r="Q67">
        <v>504</v>
      </c>
      <c r="R67">
        <v>0</v>
      </c>
      <c r="S67">
        <v>13</v>
      </c>
      <c r="T67">
        <v>0</v>
      </c>
      <c r="U67">
        <v>31235</v>
      </c>
      <c r="V67">
        <v>0</v>
      </c>
      <c r="W67">
        <v>0</v>
      </c>
      <c r="X67">
        <v>0</v>
      </c>
      <c r="Y67">
        <v>2990</v>
      </c>
      <c r="Z67">
        <v>0</v>
      </c>
      <c r="AA67">
        <v>372</v>
      </c>
      <c r="AB67">
        <v>0</v>
      </c>
      <c r="AC67">
        <v>132</v>
      </c>
    </row>
    <row r="68" spans="1:29" customFormat="1">
      <c r="A68" s="8">
        <v>43498</v>
      </c>
      <c r="B68">
        <v>0</v>
      </c>
      <c r="C68">
        <v>274</v>
      </c>
      <c r="D68">
        <v>0</v>
      </c>
      <c r="E68">
        <v>155</v>
      </c>
      <c r="F68">
        <v>0</v>
      </c>
      <c r="G68">
        <v>38</v>
      </c>
      <c r="H68">
        <v>0</v>
      </c>
      <c r="I68">
        <v>26</v>
      </c>
      <c r="J68">
        <v>0</v>
      </c>
      <c r="K68">
        <v>11</v>
      </c>
      <c r="L68">
        <v>0</v>
      </c>
      <c r="M68">
        <v>467</v>
      </c>
      <c r="N68">
        <v>0</v>
      </c>
      <c r="O68">
        <v>37</v>
      </c>
      <c r="P68">
        <v>0</v>
      </c>
      <c r="Q68">
        <v>504</v>
      </c>
      <c r="R68">
        <v>0</v>
      </c>
      <c r="S68">
        <v>13</v>
      </c>
      <c r="T68">
        <v>0</v>
      </c>
      <c r="U68">
        <v>31235</v>
      </c>
      <c r="V68">
        <v>0</v>
      </c>
      <c r="W68">
        <v>0</v>
      </c>
      <c r="X68">
        <v>0</v>
      </c>
      <c r="Y68">
        <v>2990</v>
      </c>
      <c r="Z68">
        <v>0</v>
      </c>
      <c r="AA68">
        <v>372</v>
      </c>
      <c r="AB68">
        <v>0</v>
      </c>
      <c r="AC68">
        <v>132</v>
      </c>
    </row>
    <row r="69" spans="1:29" customFormat="1">
      <c r="A69" s="8">
        <v>43499</v>
      </c>
      <c r="B69">
        <v>0</v>
      </c>
      <c r="C69">
        <v>274</v>
      </c>
      <c r="D69">
        <v>0</v>
      </c>
      <c r="E69">
        <v>155</v>
      </c>
      <c r="F69">
        <v>0</v>
      </c>
      <c r="G69">
        <v>38</v>
      </c>
      <c r="H69">
        <v>0</v>
      </c>
      <c r="I69">
        <v>26</v>
      </c>
      <c r="J69">
        <v>0</v>
      </c>
      <c r="K69">
        <v>11</v>
      </c>
      <c r="L69">
        <v>0</v>
      </c>
      <c r="M69">
        <v>467</v>
      </c>
      <c r="N69">
        <v>0</v>
      </c>
      <c r="O69">
        <v>37</v>
      </c>
      <c r="P69">
        <v>0</v>
      </c>
      <c r="Q69">
        <v>504</v>
      </c>
      <c r="R69">
        <v>0</v>
      </c>
      <c r="S69">
        <v>13</v>
      </c>
      <c r="T69">
        <v>0</v>
      </c>
      <c r="U69">
        <v>31235</v>
      </c>
      <c r="V69">
        <v>0</v>
      </c>
      <c r="W69">
        <v>0</v>
      </c>
      <c r="X69">
        <v>0</v>
      </c>
      <c r="Y69">
        <v>2990</v>
      </c>
      <c r="Z69">
        <v>0</v>
      </c>
      <c r="AA69">
        <v>372</v>
      </c>
      <c r="AB69">
        <v>0</v>
      </c>
      <c r="AC69">
        <v>132</v>
      </c>
    </row>
    <row r="70" spans="1:29" customFormat="1">
      <c r="A70" s="8">
        <v>43500</v>
      </c>
      <c r="B70">
        <v>0</v>
      </c>
      <c r="C70">
        <v>274</v>
      </c>
      <c r="D70">
        <v>0</v>
      </c>
      <c r="E70">
        <v>155</v>
      </c>
      <c r="F70">
        <v>0</v>
      </c>
      <c r="G70">
        <v>38</v>
      </c>
      <c r="H70">
        <v>0</v>
      </c>
      <c r="I70">
        <v>26</v>
      </c>
      <c r="J70">
        <v>0</v>
      </c>
      <c r="K70">
        <v>11</v>
      </c>
      <c r="L70">
        <v>0</v>
      </c>
      <c r="M70">
        <v>467</v>
      </c>
      <c r="N70">
        <v>0</v>
      </c>
      <c r="O70">
        <v>37</v>
      </c>
      <c r="P70">
        <v>0</v>
      </c>
      <c r="Q70">
        <v>504</v>
      </c>
      <c r="R70">
        <v>0</v>
      </c>
      <c r="S70">
        <v>13</v>
      </c>
      <c r="T70">
        <v>0</v>
      </c>
      <c r="U70">
        <v>31235</v>
      </c>
      <c r="V70">
        <v>0</v>
      </c>
      <c r="W70">
        <v>0</v>
      </c>
      <c r="X70">
        <v>0</v>
      </c>
      <c r="Y70">
        <v>2990</v>
      </c>
      <c r="Z70">
        <v>0</v>
      </c>
      <c r="AA70">
        <v>372</v>
      </c>
      <c r="AB70">
        <v>0</v>
      </c>
      <c r="AC70">
        <v>132</v>
      </c>
    </row>
    <row r="71" spans="1:29" customFormat="1">
      <c r="A71" s="8">
        <v>43501</v>
      </c>
      <c r="B71">
        <v>0</v>
      </c>
      <c r="C71">
        <v>274</v>
      </c>
      <c r="D71">
        <v>0</v>
      </c>
      <c r="E71">
        <v>155</v>
      </c>
      <c r="F71">
        <v>0</v>
      </c>
      <c r="G71">
        <v>38</v>
      </c>
      <c r="H71">
        <v>0</v>
      </c>
      <c r="I71">
        <v>26</v>
      </c>
      <c r="J71">
        <v>0</v>
      </c>
      <c r="K71">
        <v>11</v>
      </c>
      <c r="L71">
        <v>0</v>
      </c>
      <c r="M71">
        <v>467</v>
      </c>
      <c r="N71">
        <v>0</v>
      </c>
      <c r="O71">
        <v>37</v>
      </c>
      <c r="P71">
        <v>0</v>
      </c>
      <c r="Q71">
        <v>504</v>
      </c>
      <c r="R71">
        <v>0</v>
      </c>
      <c r="S71">
        <v>13</v>
      </c>
      <c r="T71">
        <v>0</v>
      </c>
      <c r="U71">
        <v>31235</v>
      </c>
      <c r="V71">
        <v>0</v>
      </c>
      <c r="W71">
        <v>0</v>
      </c>
      <c r="X71">
        <v>0</v>
      </c>
      <c r="Y71">
        <v>2990</v>
      </c>
      <c r="Z71">
        <v>0</v>
      </c>
      <c r="AA71">
        <v>372</v>
      </c>
      <c r="AB71">
        <v>0</v>
      </c>
      <c r="AC71">
        <v>132</v>
      </c>
    </row>
    <row r="72" spans="1:29" customFormat="1">
      <c r="A72" s="8">
        <v>43502</v>
      </c>
      <c r="B72">
        <v>0</v>
      </c>
      <c r="C72">
        <v>274</v>
      </c>
      <c r="D72">
        <v>0</v>
      </c>
      <c r="E72">
        <v>155</v>
      </c>
      <c r="F72">
        <v>0</v>
      </c>
      <c r="G72">
        <v>38</v>
      </c>
      <c r="H72">
        <v>0</v>
      </c>
      <c r="I72">
        <v>26</v>
      </c>
      <c r="J72">
        <v>0</v>
      </c>
      <c r="K72">
        <v>11</v>
      </c>
      <c r="L72">
        <v>0</v>
      </c>
      <c r="M72">
        <v>467</v>
      </c>
      <c r="N72">
        <v>0</v>
      </c>
      <c r="O72">
        <v>37</v>
      </c>
      <c r="P72">
        <v>0</v>
      </c>
      <c r="Q72">
        <v>504</v>
      </c>
      <c r="R72">
        <v>0</v>
      </c>
      <c r="S72">
        <v>13</v>
      </c>
      <c r="T72">
        <v>0</v>
      </c>
      <c r="U72">
        <v>31235</v>
      </c>
      <c r="V72">
        <v>0</v>
      </c>
      <c r="W72">
        <v>0</v>
      </c>
      <c r="X72">
        <v>0</v>
      </c>
      <c r="Y72">
        <v>2990</v>
      </c>
      <c r="Z72">
        <v>0</v>
      </c>
      <c r="AA72">
        <v>372</v>
      </c>
      <c r="AB72">
        <v>0</v>
      </c>
      <c r="AC72">
        <v>132</v>
      </c>
    </row>
    <row r="73" spans="1:29" customFormat="1">
      <c r="A73" s="8">
        <v>43503</v>
      </c>
      <c r="B73">
        <v>0</v>
      </c>
      <c r="C73">
        <v>274</v>
      </c>
      <c r="D73">
        <v>0</v>
      </c>
      <c r="E73">
        <v>155</v>
      </c>
      <c r="F73">
        <v>0</v>
      </c>
      <c r="G73">
        <v>38</v>
      </c>
      <c r="H73">
        <v>0</v>
      </c>
      <c r="I73">
        <v>26</v>
      </c>
      <c r="J73">
        <v>0</v>
      </c>
      <c r="K73">
        <v>11</v>
      </c>
      <c r="L73">
        <v>0</v>
      </c>
      <c r="M73">
        <v>467</v>
      </c>
      <c r="N73">
        <v>0</v>
      </c>
      <c r="O73">
        <v>37</v>
      </c>
      <c r="P73">
        <v>0</v>
      </c>
      <c r="Q73">
        <v>504</v>
      </c>
      <c r="R73">
        <v>0</v>
      </c>
      <c r="S73">
        <v>13</v>
      </c>
      <c r="T73">
        <v>0</v>
      </c>
      <c r="U73">
        <v>31235</v>
      </c>
      <c r="V73">
        <v>0</v>
      </c>
      <c r="W73">
        <v>0</v>
      </c>
      <c r="X73">
        <v>0</v>
      </c>
      <c r="Y73">
        <v>2990</v>
      </c>
      <c r="Z73">
        <v>0</v>
      </c>
      <c r="AA73">
        <v>372</v>
      </c>
      <c r="AB73">
        <v>0</v>
      </c>
      <c r="AC73">
        <v>132</v>
      </c>
    </row>
    <row r="74" spans="1:29" customFormat="1">
      <c r="A74" s="8">
        <v>43504</v>
      </c>
      <c r="B74">
        <v>0</v>
      </c>
      <c r="C74">
        <v>274</v>
      </c>
      <c r="D74">
        <v>0</v>
      </c>
      <c r="E74">
        <v>155</v>
      </c>
      <c r="F74">
        <v>0</v>
      </c>
      <c r="G74">
        <v>38</v>
      </c>
      <c r="H74">
        <v>0</v>
      </c>
      <c r="I74">
        <v>26</v>
      </c>
      <c r="J74">
        <v>0</v>
      </c>
      <c r="K74">
        <v>11</v>
      </c>
      <c r="L74">
        <v>0</v>
      </c>
      <c r="M74">
        <v>467</v>
      </c>
      <c r="N74">
        <v>0</v>
      </c>
      <c r="O74">
        <v>37</v>
      </c>
      <c r="P74">
        <v>0</v>
      </c>
      <c r="Q74">
        <v>504</v>
      </c>
      <c r="R74">
        <v>0</v>
      </c>
      <c r="S74">
        <v>13</v>
      </c>
      <c r="T74">
        <v>0</v>
      </c>
      <c r="U74">
        <v>31235</v>
      </c>
      <c r="V74">
        <v>0</v>
      </c>
      <c r="W74">
        <v>0</v>
      </c>
      <c r="X74">
        <v>0</v>
      </c>
      <c r="Y74">
        <v>2990</v>
      </c>
      <c r="Z74">
        <v>0</v>
      </c>
      <c r="AA74">
        <v>372</v>
      </c>
      <c r="AB74">
        <v>0</v>
      </c>
      <c r="AC74">
        <v>132</v>
      </c>
    </row>
    <row r="75" spans="1:29" customFormat="1">
      <c r="A75" s="8">
        <v>43505</v>
      </c>
      <c r="B75">
        <v>0</v>
      </c>
      <c r="C75">
        <v>274</v>
      </c>
      <c r="D75">
        <v>0</v>
      </c>
      <c r="E75">
        <v>155</v>
      </c>
      <c r="F75">
        <v>0</v>
      </c>
      <c r="G75">
        <v>38</v>
      </c>
      <c r="H75">
        <v>0</v>
      </c>
      <c r="I75">
        <v>26</v>
      </c>
      <c r="J75">
        <v>0</v>
      </c>
      <c r="K75">
        <v>11</v>
      </c>
      <c r="L75">
        <v>0</v>
      </c>
      <c r="M75">
        <v>467</v>
      </c>
      <c r="N75">
        <v>0</v>
      </c>
      <c r="O75">
        <v>37</v>
      </c>
      <c r="P75">
        <v>0</v>
      </c>
      <c r="Q75">
        <v>504</v>
      </c>
      <c r="R75">
        <v>0</v>
      </c>
      <c r="S75">
        <v>13</v>
      </c>
      <c r="T75">
        <v>0</v>
      </c>
      <c r="U75">
        <v>31235</v>
      </c>
      <c r="V75">
        <v>0</v>
      </c>
      <c r="W75">
        <v>0</v>
      </c>
      <c r="X75">
        <v>0</v>
      </c>
      <c r="Y75">
        <v>2990</v>
      </c>
      <c r="Z75">
        <v>0</v>
      </c>
      <c r="AA75">
        <v>372</v>
      </c>
      <c r="AB75">
        <v>0</v>
      </c>
      <c r="AC75">
        <v>132</v>
      </c>
    </row>
    <row r="76" spans="1:29" customFormat="1">
      <c r="A76" s="8">
        <v>43506</v>
      </c>
      <c r="B76">
        <v>0</v>
      </c>
      <c r="C76">
        <v>274</v>
      </c>
      <c r="D76">
        <v>0</v>
      </c>
      <c r="E76">
        <v>155</v>
      </c>
      <c r="F76">
        <v>0</v>
      </c>
      <c r="G76">
        <v>38</v>
      </c>
      <c r="H76">
        <v>0</v>
      </c>
      <c r="I76">
        <v>26</v>
      </c>
      <c r="J76">
        <v>0</v>
      </c>
      <c r="K76">
        <v>11</v>
      </c>
      <c r="L76">
        <v>0</v>
      </c>
      <c r="M76">
        <v>467</v>
      </c>
      <c r="N76">
        <v>0</v>
      </c>
      <c r="O76">
        <v>37</v>
      </c>
      <c r="P76">
        <v>0</v>
      </c>
      <c r="Q76">
        <v>504</v>
      </c>
      <c r="R76">
        <v>0</v>
      </c>
      <c r="S76">
        <v>13</v>
      </c>
      <c r="T76">
        <v>0</v>
      </c>
      <c r="U76">
        <v>31235</v>
      </c>
      <c r="V76">
        <v>0</v>
      </c>
      <c r="W76">
        <v>0</v>
      </c>
      <c r="X76">
        <v>0</v>
      </c>
      <c r="Y76">
        <v>2990</v>
      </c>
      <c r="Z76">
        <v>0</v>
      </c>
      <c r="AA76">
        <v>372</v>
      </c>
      <c r="AB76">
        <v>0</v>
      </c>
      <c r="AC76">
        <v>132</v>
      </c>
    </row>
    <row r="77" spans="1:29" customFormat="1">
      <c r="A77" s="8">
        <v>43507</v>
      </c>
      <c r="B77">
        <v>0</v>
      </c>
      <c r="C77">
        <v>274</v>
      </c>
      <c r="D77">
        <v>0</v>
      </c>
      <c r="E77">
        <v>155</v>
      </c>
      <c r="F77">
        <v>0</v>
      </c>
      <c r="G77">
        <v>38</v>
      </c>
      <c r="H77">
        <v>0</v>
      </c>
      <c r="I77">
        <v>26</v>
      </c>
      <c r="J77">
        <v>0</v>
      </c>
      <c r="K77">
        <v>11</v>
      </c>
      <c r="L77">
        <v>0</v>
      </c>
      <c r="M77">
        <v>467</v>
      </c>
      <c r="N77">
        <v>0</v>
      </c>
      <c r="O77">
        <v>37</v>
      </c>
      <c r="P77">
        <v>0</v>
      </c>
      <c r="Q77">
        <v>504</v>
      </c>
      <c r="R77">
        <v>0</v>
      </c>
      <c r="S77">
        <v>13</v>
      </c>
      <c r="T77">
        <v>0</v>
      </c>
      <c r="U77">
        <v>31235</v>
      </c>
      <c r="V77">
        <v>0</v>
      </c>
      <c r="W77">
        <v>0</v>
      </c>
      <c r="X77">
        <v>0</v>
      </c>
      <c r="Y77">
        <v>2990</v>
      </c>
      <c r="Z77">
        <v>0</v>
      </c>
      <c r="AA77">
        <v>372</v>
      </c>
      <c r="AB77">
        <v>0</v>
      </c>
      <c r="AC77">
        <v>132</v>
      </c>
    </row>
    <row r="78" spans="1:29" customFormat="1">
      <c r="A78" s="8">
        <v>43508</v>
      </c>
      <c r="B78">
        <v>0</v>
      </c>
      <c r="C78">
        <v>274</v>
      </c>
      <c r="D78">
        <v>0</v>
      </c>
      <c r="E78">
        <v>155</v>
      </c>
      <c r="F78">
        <v>0</v>
      </c>
      <c r="G78">
        <v>38</v>
      </c>
      <c r="H78">
        <v>0</v>
      </c>
      <c r="I78">
        <v>26</v>
      </c>
      <c r="J78">
        <v>0</v>
      </c>
      <c r="K78">
        <v>11</v>
      </c>
      <c r="L78">
        <v>0</v>
      </c>
      <c r="M78">
        <v>467</v>
      </c>
      <c r="N78">
        <v>0</v>
      </c>
      <c r="O78">
        <v>37</v>
      </c>
      <c r="P78">
        <v>0</v>
      </c>
      <c r="Q78">
        <v>504</v>
      </c>
      <c r="R78">
        <v>0</v>
      </c>
      <c r="S78">
        <v>13</v>
      </c>
      <c r="T78">
        <v>0</v>
      </c>
      <c r="U78">
        <v>31235</v>
      </c>
      <c r="V78">
        <v>0</v>
      </c>
      <c r="W78">
        <v>0</v>
      </c>
      <c r="X78">
        <v>0</v>
      </c>
      <c r="Y78">
        <v>2990</v>
      </c>
      <c r="Z78">
        <v>0</v>
      </c>
      <c r="AA78">
        <v>372</v>
      </c>
      <c r="AB78">
        <v>0</v>
      </c>
      <c r="AC78">
        <v>132</v>
      </c>
    </row>
    <row r="79" spans="1:29" customFormat="1">
      <c r="A79" s="8">
        <v>43509</v>
      </c>
      <c r="B79">
        <v>0</v>
      </c>
      <c r="C79">
        <v>274</v>
      </c>
      <c r="D79">
        <v>0</v>
      </c>
      <c r="E79">
        <v>155</v>
      </c>
      <c r="F79">
        <v>0</v>
      </c>
      <c r="G79">
        <v>38</v>
      </c>
      <c r="H79">
        <v>0</v>
      </c>
      <c r="I79">
        <v>26</v>
      </c>
      <c r="J79">
        <v>0</v>
      </c>
      <c r="K79">
        <v>11</v>
      </c>
      <c r="L79">
        <v>0</v>
      </c>
      <c r="M79">
        <v>467</v>
      </c>
      <c r="N79">
        <v>0</v>
      </c>
      <c r="O79">
        <v>37</v>
      </c>
      <c r="P79">
        <v>0</v>
      </c>
      <c r="Q79">
        <v>504</v>
      </c>
      <c r="R79">
        <v>0</v>
      </c>
      <c r="S79">
        <v>13</v>
      </c>
      <c r="T79">
        <v>0</v>
      </c>
      <c r="U79">
        <v>31235</v>
      </c>
      <c r="V79">
        <v>0</v>
      </c>
      <c r="W79">
        <v>0</v>
      </c>
      <c r="X79">
        <v>0</v>
      </c>
      <c r="Y79">
        <v>2990</v>
      </c>
      <c r="Z79">
        <v>0</v>
      </c>
      <c r="AA79">
        <v>372</v>
      </c>
      <c r="AB79">
        <v>0</v>
      </c>
      <c r="AC79">
        <v>132</v>
      </c>
    </row>
    <row r="80" spans="1:29" customFormat="1">
      <c r="A80" s="8">
        <v>43510</v>
      </c>
      <c r="B80">
        <v>0</v>
      </c>
      <c r="C80">
        <v>274</v>
      </c>
      <c r="D80">
        <v>0</v>
      </c>
      <c r="E80">
        <v>155</v>
      </c>
      <c r="F80">
        <v>0</v>
      </c>
      <c r="G80">
        <v>38</v>
      </c>
      <c r="H80">
        <v>0</v>
      </c>
      <c r="I80">
        <v>26</v>
      </c>
      <c r="J80">
        <v>0</v>
      </c>
      <c r="K80">
        <v>11</v>
      </c>
      <c r="L80">
        <v>0</v>
      </c>
      <c r="M80">
        <v>467</v>
      </c>
      <c r="N80">
        <v>0</v>
      </c>
      <c r="O80">
        <v>37</v>
      </c>
      <c r="P80">
        <v>0</v>
      </c>
      <c r="Q80">
        <v>504</v>
      </c>
      <c r="R80">
        <v>0</v>
      </c>
      <c r="S80">
        <v>13</v>
      </c>
      <c r="T80">
        <v>0</v>
      </c>
      <c r="U80">
        <v>31235</v>
      </c>
      <c r="V80">
        <v>0</v>
      </c>
      <c r="W80">
        <v>0</v>
      </c>
      <c r="X80">
        <v>0</v>
      </c>
      <c r="Y80">
        <v>2990</v>
      </c>
      <c r="Z80">
        <v>0</v>
      </c>
      <c r="AA80">
        <v>372</v>
      </c>
      <c r="AB80">
        <v>0</v>
      </c>
      <c r="AC80">
        <v>132</v>
      </c>
    </row>
    <row r="81" spans="1:29" customFormat="1">
      <c r="A81" s="8">
        <v>43511</v>
      </c>
      <c r="B81">
        <v>0</v>
      </c>
      <c r="C81">
        <v>274</v>
      </c>
      <c r="D81">
        <v>0</v>
      </c>
      <c r="E81">
        <v>155</v>
      </c>
      <c r="F81">
        <v>0</v>
      </c>
      <c r="G81">
        <v>38</v>
      </c>
      <c r="H81">
        <v>0</v>
      </c>
      <c r="I81">
        <v>26</v>
      </c>
      <c r="J81">
        <v>0</v>
      </c>
      <c r="K81">
        <v>11</v>
      </c>
      <c r="L81">
        <v>0</v>
      </c>
      <c r="M81">
        <v>467</v>
      </c>
      <c r="N81">
        <v>0</v>
      </c>
      <c r="O81">
        <v>37</v>
      </c>
      <c r="P81">
        <v>0</v>
      </c>
      <c r="Q81">
        <v>504</v>
      </c>
      <c r="R81">
        <v>0</v>
      </c>
      <c r="S81">
        <v>13</v>
      </c>
      <c r="T81">
        <v>0</v>
      </c>
      <c r="U81">
        <v>31235</v>
      </c>
      <c r="V81">
        <v>0</v>
      </c>
      <c r="W81">
        <v>0</v>
      </c>
      <c r="X81">
        <v>0</v>
      </c>
      <c r="Y81">
        <v>2990</v>
      </c>
      <c r="Z81">
        <v>0</v>
      </c>
      <c r="AA81">
        <v>372</v>
      </c>
      <c r="AB81">
        <v>0</v>
      </c>
      <c r="AC81">
        <v>132</v>
      </c>
    </row>
    <row r="82" spans="1:29" customFormat="1">
      <c r="A82" s="8">
        <v>43512</v>
      </c>
      <c r="B82">
        <v>0</v>
      </c>
      <c r="C82">
        <v>274</v>
      </c>
      <c r="D82">
        <v>0</v>
      </c>
      <c r="E82">
        <v>155</v>
      </c>
      <c r="F82">
        <v>0</v>
      </c>
      <c r="G82">
        <v>38</v>
      </c>
      <c r="H82">
        <v>0</v>
      </c>
      <c r="I82">
        <v>26</v>
      </c>
      <c r="J82">
        <v>0</v>
      </c>
      <c r="K82">
        <v>11</v>
      </c>
      <c r="L82">
        <v>0</v>
      </c>
      <c r="M82">
        <v>467</v>
      </c>
      <c r="N82">
        <v>0</v>
      </c>
      <c r="O82">
        <v>37</v>
      </c>
      <c r="P82">
        <v>0</v>
      </c>
      <c r="Q82">
        <v>504</v>
      </c>
      <c r="R82">
        <v>0</v>
      </c>
      <c r="S82">
        <v>13</v>
      </c>
      <c r="T82">
        <v>0</v>
      </c>
      <c r="U82">
        <v>31235</v>
      </c>
      <c r="V82">
        <v>0</v>
      </c>
      <c r="W82">
        <v>0</v>
      </c>
      <c r="X82">
        <v>0</v>
      </c>
      <c r="Y82">
        <v>2990</v>
      </c>
      <c r="Z82">
        <v>0</v>
      </c>
      <c r="AA82">
        <v>372</v>
      </c>
      <c r="AB82">
        <v>0</v>
      </c>
      <c r="AC82">
        <v>132</v>
      </c>
    </row>
    <row r="83" spans="1:29" customFormat="1">
      <c r="A83" s="8">
        <v>43513</v>
      </c>
      <c r="B83">
        <v>0</v>
      </c>
      <c r="C83">
        <v>274</v>
      </c>
      <c r="D83">
        <v>0</v>
      </c>
      <c r="E83">
        <v>155</v>
      </c>
      <c r="F83">
        <v>0</v>
      </c>
      <c r="G83">
        <v>38</v>
      </c>
      <c r="H83">
        <v>0</v>
      </c>
      <c r="I83">
        <v>26</v>
      </c>
      <c r="J83">
        <v>0</v>
      </c>
      <c r="K83">
        <v>11</v>
      </c>
      <c r="L83">
        <v>0</v>
      </c>
      <c r="M83">
        <v>467</v>
      </c>
      <c r="N83">
        <v>0</v>
      </c>
      <c r="O83">
        <v>37</v>
      </c>
      <c r="P83">
        <v>0</v>
      </c>
      <c r="Q83">
        <v>504</v>
      </c>
      <c r="R83">
        <v>0</v>
      </c>
      <c r="S83">
        <v>13</v>
      </c>
      <c r="T83">
        <v>0</v>
      </c>
      <c r="U83">
        <v>31235</v>
      </c>
      <c r="V83">
        <v>0</v>
      </c>
      <c r="W83">
        <v>0</v>
      </c>
      <c r="X83">
        <v>0</v>
      </c>
      <c r="Y83">
        <v>2990</v>
      </c>
      <c r="Z83">
        <v>0</v>
      </c>
      <c r="AA83">
        <v>372</v>
      </c>
      <c r="AB83">
        <v>0</v>
      </c>
      <c r="AC83">
        <v>132</v>
      </c>
    </row>
    <row r="84" spans="1:29" customFormat="1">
      <c r="A84" s="8">
        <v>43514</v>
      </c>
      <c r="B84">
        <v>0</v>
      </c>
      <c r="C84">
        <v>274</v>
      </c>
      <c r="D84">
        <v>0</v>
      </c>
      <c r="E84">
        <v>155</v>
      </c>
      <c r="F84">
        <v>0</v>
      </c>
      <c r="G84">
        <v>38</v>
      </c>
      <c r="H84">
        <v>0</v>
      </c>
      <c r="I84">
        <v>26</v>
      </c>
      <c r="J84">
        <v>0</v>
      </c>
      <c r="K84">
        <v>11</v>
      </c>
      <c r="L84">
        <v>0</v>
      </c>
      <c r="M84">
        <v>467</v>
      </c>
      <c r="N84">
        <v>0</v>
      </c>
      <c r="O84">
        <v>37</v>
      </c>
      <c r="P84">
        <v>0</v>
      </c>
      <c r="Q84">
        <v>504</v>
      </c>
      <c r="R84">
        <v>0</v>
      </c>
      <c r="S84">
        <v>13</v>
      </c>
      <c r="T84">
        <v>0</v>
      </c>
      <c r="U84">
        <v>31235</v>
      </c>
      <c r="V84">
        <v>0</v>
      </c>
      <c r="W84">
        <v>0</v>
      </c>
      <c r="X84">
        <v>0</v>
      </c>
      <c r="Y84">
        <v>2990</v>
      </c>
      <c r="Z84">
        <v>0</v>
      </c>
      <c r="AA84">
        <v>372</v>
      </c>
      <c r="AB84">
        <v>0</v>
      </c>
      <c r="AC84">
        <v>132</v>
      </c>
    </row>
    <row r="85" spans="1:29" customFormat="1">
      <c r="A85" s="8">
        <v>43515</v>
      </c>
      <c r="B85">
        <v>0</v>
      </c>
      <c r="C85">
        <v>274</v>
      </c>
      <c r="D85">
        <v>0</v>
      </c>
      <c r="E85">
        <v>155</v>
      </c>
      <c r="F85">
        <v>0</v>
      </c>
      <c r="G85">
        <v>38</v>
      </c>
      <c r="H85">
        <v>0</v>
      </c>
      <c r="I85">
        <v>26</v>
      </c>
      <c r="J85">
        <v>0</v>
      </c>
      <c r="K85">
        <v>11</v>
      </c>
      <c r="L85">
        <v>0</v>
      </c>
      <c r="M85">
        <v>467</v>
      </c>
      <c r="N85">
        <v>0</v>
      </c>
      <c r="O85">
        <v>37</v>
      </c>
      <c r="P85">
        <v>0</v>
      </c>
      <c r="Q85">
        <v>504</v>
      </c>
      <c r="R85">
        <v>0</v>
      </c>
      <c r="S85">
        <v>13</v>
      </c>
      <c r="T85">
        <v>0</v>
      </c>
      <c r="U85">
        <v>31235</v>
      </c>
      <c r="V85">
        <v>0</v>
      </c>
      <c r="W85">
        <v>0</v>
      </c>
      <c r="X85">
        <v>0</v>
      </c>
      <c r="Y85">
        <v>2990</v>
      </c>
      <c r="Z85">
        <v>0</v>
      </c>
      <c r="AA85">
        <v>372</v>
      </c>
      <c r="AB85">
        <v>0</v>
      </c>
      <c r="AC85">
        <v>132</v>
      </c>
    </row>
    <row r="86" spans="1:29" customFormat="1">
      <c r="A86" s="8">
        <v>43516</v>
      </c>
      <c r="B86">
        <v>0</v>
      </c>
      <c r="C86">
        <v>274</v>
      </c>
      <c r="D86">
        <v>0</v>
      </c>
      <c r="E86">
        <v>155</v>
      </c>
      <c r="F86">
        <v>0</v>
      </c>
      <c r="G86">
        <v>38</v>
      </c>
      <c r="H86">
        <v>0</v>
      </c>
      <c r="I86">
        <v>26</v>
      </c>
      <c r="J86">
        <v>0</v>
      </c>
      <c r="K86">
        <v>11</v>
      </c>
      <c r="L86">
        <v>0</v>
      </c>
      <c r="M86">
        <v>467</v>
      </c>
      <c r="N86">
        <v>0</v>
      </c>
      <c r="O86">
        <v>37</v>
      </c>
      <c r="P86">
        <v>0</v>
      </c>
      <c r="Q86">
        <v>504</v>
      </c>
      <c r="R86">
        <v>0</v>
      </c>
      <c r="S86">
        <v>13</v>
      </c>
      <c r="T86">
        <v>0</v>
      </c>
      <c r="U86">
        <v>31235</v>
      </c>
      <c r="V86">
        <v>0</v>
      </c>
      <c r="W86">
        <v>0</v>
      </c>
      <c r="X86">
        <v>0</v>
      </c>
      <c r="Y86">
        <v>2990</v>
      </c>
      <c r="Z86">
        <v>0</v>
      </c>
      <c r="AA86">
        <v>372</v>
      </c>
      <c r="AB86">
        <v>0</v>
      </c>
      <c r="AC86">
        <v>132</v>
      </c>
    </row>
    <row r="87" spans="1:29" customFormat="1">
      <c r="A87" s="8">
        <v>43517</v>
      </c>
      <c r="B87">
        <v>0</v>
      </c>
      <c r="C87">
        <v>274</v>
      </c>
      <c r="D87">
        <v>0</v>
      </c>
      <c r="E87">
        <v>155</v>
      </c>
      <c r="F87">
        <v>0</v>
      </c>
      <c r="G87">
        <v>38</v>
      </c>
      <c r="H87">
        <v>0</v>
      </c>
      <c r="I87">
        <v>26</v>
      </c>
      <c r="J87">
        <v>0</v>
      </c>
      <c r="K87">
        <v>11</v>
      </c>
      <c r="L87">
        <v>0</v>
      </c>
      <c r="M87">
        <v>467</v>
      </c>
      <c r="N87">
        <v>0</v>
      </c>
      <c r="O87">
        <v>37</v>
      </c>
      <c r="P87">
        <v>0</v>
      </c>
      <c r="Q87">
        <v>504</v>
      </c>
      <c r="R87">
        <v>0</v>
      </c>
      <c r="S87">
        <v>13</v>
      </c>
      <c r="T87">
        <v>0</v>
      </c>
      <c r="U87">
        <v>31235</v>
      </c>
      <c r="V87">
        <v>0</v>
      </c>
      <c r="W87">
        <v>0</v>
      </c>
      <c r="X87">
        <v>0</v>
      </c>
      <c r="Y87">
        <v>2990</v>
      </c>
      <c r="Z87">
        <v>0</v>
      </c>
      <c r="AA87">
        <v>372</v>
      </c>
      <c r="AB87">
        <v>0</v>
      </c>
      <c r="AC87">
        <v>132</v>
      </c>
    </row>
    <row r="88" spans="1:29" customFormat="1">
      <c r="A88" s="8">
        <v>43518</v>
      </c>
      <c r="B88">
        <v>0</v>
      </c>
      <c r="C88">
        <v>274</v>
      </c>
      <c r="D88">
        <v>0</v>
      </c>
      <c r="E88">
        <v>155</v>
      </c>
      <c r="F88">
        <v>0</v>
      </c>
      <c r="G88">
        <v>38</v>
      </c>
      <c r="H88">
        <v>0</v>
      </c>
      <c r="I88">
        <v>26</v>
      </c>
      <c r="J88">
        <v>0</v>
      </c>
      <c r="K88">
        <v>11</v>
      </c>
      <c r="L88">
        <v>0</v>
      </c>
      <c r="M88">
        <v>467</v>
      </c>
      <c r="N88">
        <v>0</v>
      </c>
      <c r="O88">
        <v>37</v>
      </c>
      <c r="P88">
        <v>0</v>
      </c>
      <c r="Q88">
        <v>504</v>
      </c>
      <c r="R88">
        <v>0</v>
      </c>
      <c r="S88">
        <v>13</v>
      </c>
      <c r="T88">
        <v>0</v>
      </c>
      <c r="U88">
        <v>31235</v>
      </c>
      <c r="V88">
        <v>0</v>
      </c>
      <c r="W88">
        <v>0</v>
      </c>
      <c r="X88">
        <v>0</v>
      </c>
      <c r="Y88">
        <v>2990</v>
      </c>
      <c r="Z88">
        <v>0</v>
      </c>
      <c r="AA88">
        <v>372</v>
      </c>
      <c r="AB88">
        <v>0</v>
      </c>
      <c r="AC88">
        <v>132</v>
      </c>
    </row>
    <row r="89" spans="1:29" customFormat="1">
      <c r="A89" s="8">
        <v>43519</v>
      </c>
      <c r="B89">
        <v>0</v>
      </c>
      <c r="C89">
        <v>274</v>
      </c>
      <c r="D89">
        <v>0</v>
      </c>
      <c r="E89">
        <v>155</v>
      </c>
      <c r="F89">
        <v>0</v>
      </c>
      <c r="G89">
        <v>38</v>
      </c>
      <c r="H89">
        <v>0</v>
      </c>
      <c r="I89">
        <v>26</v>
      </c>
      <c r="J89">
        <v>0</v>
      </c>
      <c r="K89">
        <v>11</v>
      </c>
      <c r="L89">
        <v>0</v>
      </c>
      <c r="M89">
        <v>467</v>
      </c>
      <c r="N89">
        <v>0</v>
      </c>
      <c r="O89">
        <v>37</v>
      </c>
      <c r="P89">
        <v>0</v>
      </c>
      <c r="Q89">
        <v>504</v>
      </c>
      <c r="R89">
        <v>0</v>
      </c>
      <c r="S89">
        <v>13</v>
      </c>
      <c r="T89">
        <v>0</v>
      </c>
      <c r="U89">
        <v>31235</v>
      </c>
      <c r="V89">
        <v>0</v>
      </c>
      <c r="W89">
        <v>0</v>
      </c>
      <c r="X89">
        <v>0</v>
      </c>
      <c r="Y89">
        <v>2990</v>
      </c>
      <c r="Z89">
        <v>0</v>
      </c>
      <c r="AA89">
        <v>372</v>
      </c>
      <c r="AB89">
        <v>0</v>
      </c>
      <c r="AC89">
        <v>132</v>
      </c>
    </row>
    <row r="90" spans="1:29" customFormat="1">
      <c r="A90" s="8">
        <v>43520</v>
      </c>
      <c r="B90">
        <v>0</v>
      </c>
      <c r="C90">
        <v>274</v>
      </c>
      <c r="D90">
        <v>0</v>
      </c>
      <c r="E90">
        <v>155</v>
      </c>
      <c r="F90">
        <v>0</v>
      </c>
      <c r="G90">
        <v>38</v>
      </c>
      <c r="H90">
        <v>0</v>
      </c>
      <c r="I90">
        <v>26</v>
      </c>
      <c r="J90">
        <v>0</v>
      </c>
      <c r="K90">
        <v>11</v>
      </c>
      <c r="L90">
        <v>0</v>
      </c>
      <c r="M90">
        <v>467</v>
      </c>
      <c r="N90">
        <v>0</v>
      </c>
      <c r="O90">
        <v>37</v>
      </c>
      <c r="P90">
        <v>0</v>
      </c>
      <c r="Q90">
        <v>504</v>
      </c>
      <c r="R90">
        <v>0</v>
      </c>
      <c r="S90">
        <v>13</v>
      </c>
      <c r="T90">
        <v>0</v>
      </c>
      <c r="U90">
        <v>31235</v>
      </c>
      <c r="V90">
        <v>0</v>
      </c>
      <c r="W90">
        <v>0</v>
      </c>
      <c r="X90">
        <v>0</v>
      </c>
      <c r="Y90">
        <v>2990</v>
      </c>
      <c r="Z90">
        <v>0</v>
      </c>
      <c r="AA90">
        <v>372</v>
      </c>
      <c r="AB90">
        <v>0</v>
      </c>
      <c r="AC90">
        <v>132</v>
      </c>
    </row>
    <row r="91" spans="1:29" customFormat="1">
      <c r="A91" s="8">
        <v>43521</v>
      </c>
      <c r="B91">
        <v>0</v>
      </c>
      <c r="C91">
        <v>274</v>
      </c>
      <c r="D91">
        <v>0</v>
      </c>
      <c r="E91">
        <v>155</v>
      </c>
      <c r="F91">
        <v>0</v>
      </c>
      <c r="G91">
        <v>38</v>
      </c>
      <c r="H91">
        <v>0</v>
      </c>
      <c r="I91">
        <v>26</v>
      </c>
      <c r="J91">
        <v>0</v>
      </c>
      <c r="K91">
        <v>11</v>
      </c>
      <c r="L91">
        <v>0</v>
      </c>
      <c r="M91">
        <v>467</v>
      </c>
      <c r="N91">
        <v>0</v>
      </c>
      <c r="O91">
        <v>37</v>
      </c>
      <c r="P91">
        <v>0</v>
      </c>
      <c r="Q91">
        <v>504</v>
      </c>
      <c r="R91">
        <v>0</v>
      </c>
      <c r="S91">
        <v>13</v>
      </c>
      <c r="T91">
        <v>0</v>
      </c>
      <c r="U91">
        <v>31235</v>
      </c>
      <c r="V91">
        <v>0</v>
      </c>
      <c r="W91">
        <v>0</v>
      </c>
      <c r="X91">
        <v>0</v>
      </c>
      <c r="Y91">
        <v>2990</v>
      </c>
      <c r="Z91">
        <v>0</v>
      </c>
      <c r="AA91">
        <v>372</v>
      </c>
      <c r="AB91">
        <v>0</v>
      </c>
      <c r="AC91">
        <v>132</v>
      </c>
    </row>
    <row r="92" spans="1:29" customFormat="1">
      <c r="A92" s="8">
        <v>43522</v>
      </c>
      <c r="B92">
        <v>0</v>
      </c>
      <c r="C92">
        <v>274</v>
      </c>
      <c r="D92">
        <v>0</v>
      </c>
      <c r="E92">
        <v>155</v>
      </c>
      <c r="F92">
        <v>0</v>
      </c>
      <c r="G92">
        <v>38</v>
      </c>
      <c r="H92">
        <v>0</v>
      </c>
      <c r="I92">
        <v>26</v>
      </c>
      <c r="J92">
        <v>0</v>
      </c>
      <c r="K92">
        <v>11</v>
      </c>
      <c r="L92">
        <v>0</v>
      </c>
      <c r="M92">
        <v>467</v>
      </c>
      <c r="N92">
        <v>0</v>
      </c>
      <c r="O92">
        <v>37</v>
      </c>
      <c r="P92">
        <v>0</v>
      </c>
      <c r="Q92">
        <v>504</v>
      </c>
      <c r="R92">
        <v>0</v>
      </c>
      <c r="S92">
        <v>13</v>
      </c>
      <c r="T92">
        <v>0</v>
      </c>
      <c r="U92">
        <v>31235</v>
      </c>
      <c r="V92">
        <v>0</v>
      </c>
      <c r="W92">
        <v>0</v>
      </c>
      <c r="X92">
        <v>0</v>
      </c>
      <c r="Y92">
        <v>2990</v>
      </c>
      <c r="Z92">
        <v>0</v>
      </c>
      <c r="AA92">
        <v>372</v>
      </c>
      <c r="AB92">
        <v>0</v>
      </c>
      <c r="AC92">
        <v>132</v>
      </c>
    </row>
    <row r="93" spans="1:29" customFormat="1">
      <c r="A93" s="8">
        <v>43523</v>
      </c>
      <c r="B93">
        <v>0</v>
      </c>
      <c r="C93">
        <v>274</v>
      </c>
      <c r="D93">
        <v>0</v>
      </c>
      <c r="E93">
        <v>155</v>
      </c>
      <c r="F93">
        <v>0</v>
      </c>
      <c r="G93">
        <v>38</v>
      </c>
      <c r="H93">
        <v>0</v>
      </c>
      <c r="I93">
        <v>26</v>
      </c>
      <c r="J93">
        <v>0</v>
      </c>
      <c r="K93">
        <v>11</v>
      </c>
      <c r="L93">
        <v>0</v>
      </c>
      <c r="M93">
        <v>467</v>
      </c>
      <c r="N93">
        <v>0</v>
      </c>
      <c r="O93">
        <v>37</v>
      </c>
      <c r="P93">
        <v>0</v>
      </c>
      <c r="Q93">
        <v>504</v>
      </c>
      <c r="R93">
        <v>0</v>
      </c>
      <c r="S93">
        <v>13</v>
      </c>
      <c r="T93">
        <v>0</v>
      </c>
      <c r="U93">
        <v>31235</v>
      </c>
      <c r="V93">
        <v>0</v>
      </c>
      <c r="W93">
        <v>0</v>
      </c>
      <c r="X93">
        <v>0</v>
      </c>
      <c r="Y93">
        <v>2990</v>
      </c>
      <c r="Z93">
        <v>0</v>
      </c>
      <c r="AA93">
        <v>372</v>
      </c>
      <c r="AB93">
        <v>0</v>
      </c>
      <c r="AC93">
        <v>132</v>
      </c>
    </row>
    <row r="94" spans="1:29" customFormat="1">
      <c r="A94" s="8">
        <v>43524</v>
      </c>
      <c r="B94">
        <v>0</v>
      </c>
      <c r="C94">
        <v>274</v>
      </c>
      <c r="D94">
        <v>0</v>
      </c>
      <c r="E94">
        <v>155</v>
      </c>
      <c r="F94">
        <v>0</v>
      </c>
      <c r="G94">
        <v>38</v>
      </c>
      <c r="H94">
        <v>0</v>
      </c>
      <c r="I94">
        <v>26</v>
      </c>
      <c r="J94">
        <v>0</v>
      </c>
      <c r="K94">
        <v>11</v>
      </c>
      <c r="L94">
        <v>0</v>
      </c>
      <c r="M94">
        <v>467</v>
      </c>
      <c r="N94">
        <v>0</v>
      </c>
      <c r="O94">
        <v>37</v>
      </c>
      <c r="P94">
        <v>0</v>
      </c>
      <c r="Q94">
        <v>504</v>
      </c>
      <c r="R94">
        <v>0</v>
      </c>
      <c r="S94">
        <v>13</v>
      </c>
      <c r="T94">
        <v>0</v>
      </c>
      <c r="U94">
        <v>31235</v>
      </c>
      <c r="V94">
        <v>0</v>
      </c>
      <c r="W94">
        <v>0</v>
      </c>
      <c r="X94">
        <v>0</v>
      </c>
      <c r="Y94">
        <v>2990</v>
      </c>
      <c r="Z94">
        <v>0</v>
      </c>
      <c r="AA94">
        <v>372</v>
      </c>
      <c r="AB94">
        <v>0</v>
      </c>
      <c r="AC94">
        <v>132</v>
      </c>
    </row>
    <row r="95" spans="1:29" customFormat="1">
      <c r="A95" s="8">
        <v>43525</v>
      </c>
      <c r="B95">
        <v>0</v>
      </c>
      <c r="C95">
        <v>274</v>
      </c>
      <c r="D95">
        <v>0</v>
      </c>
      <c r="E95">
        <v>155</v>
      </c>
      <c r="F95">
        <v>0</v>
      </c>
      <c r="G95">
        <v>38</v>
      </c>
      <c r="H95">
        <v>0</v>
      </c>
      <c r="I95">
        <v>26</v>
      </c>
      <c r="J95">
        <v>0</v>
      </c>
      <c r="K95">
        <v>11</v>
      </c>
      <c r="L95">
        <v>0</v>
      </c>
      <c r="M95">
        <v>467</v>
      </c>
      <c r="N95">
        <v>0</v>
      </c>
      <c r="O95">
        <v>37</v>
      </c>
      <c r="P95">
        <v>0</v>
      </c>
      <c r="Q95">
        <v>504</v>
      </c>
      <c r="R95">
        <v>0</v>
      </c>
      <c r="S95">
        <v>13</v>
      </c>
      <c r="T95">
        <v>0</v>
      </c>
      <c r="U95">
        <v>31235</v>
      </c>
      <c r="V95">
        <v>0</v>
      </c>
      <c r="W95">
        <v>0</v>
      </c>
      <c r="X95">
        <v>0</v>
      </c>
      <c r="Y95">
        <v>2990</v>
      </c>
      <c r="Z95">
        <v>0</v>
      </c>
      <c r="AA95">
        <v>372</v>
      </c>
      <c r="AB95">
        <v>0</v>
      </c>
      <c r="AC95">
        <v>132</v>
      </c>
    </row>
    <row r="96" spans="1:29" customFormat="1">
      <c r="A96" s="8">
        <v>43526</v>
      </c>
      <c r="B96">
        <v>0</v>
      </c>
      <c r="C96">
        <v>274</v>
      </c>
      <c r="D96">
        <v>0</v>
      </c>
      <c r="E96">
        <v>155</v>
      </c>
      <c r="F96">
        <v>0</v>
      </c>
      <c r="G96">
        <v>38</v>
      </c>
      <c r="H96">
        <v>0</v>
      </c>
      <c r="I96">
        <v>26</v>
      </c>
      <c r="J96">
        <v>0</v>
      </c>
      <c r="K96">
        <v>11</v>
      </c>
      <c r="L96">
        <v>0</v>
      </c>
      <c r="M96">
        <v>467</v>
      </c>
      <c r="N96">
        <v>0</v>
      </c>
      <c r="O96">
        <v>37</v>
      </c>
      <c r="P96">
        <v>0</v>
      </c>
      <c r="Q96">
        <v>504</v>
      </c>
      <c r="R96">
        <v>0</v>
      </c>
      <c r="S96">
        <v>13</v>
      </c>
      <c r="T96">
        <v>0</v>
      </c>
      <c r="U96">
        <v>31235</v>
      </c>
      <c r="V96">
        <v>0</v>
      </c>
      <c r="W96">
        <v>0</v>
      </c>
      <c r="X96">
        <v>0</v>
      </c>
      <c r="Y96">
        <v>2990</v>
      </c>
      <c r="Z96">
        <v>0</v>
      </c>
      <c r="AA96">
        <v>372</v>
      </c>
      <c r="AB96">
        <v>0</v>
      </c>
      <c r="AC96">
        <v>132</v>
      </c>
    </row>
    <row r="97" spans="1:29" customFormat="1">
      <c r="A97" s="8">
        <v>43527</v>
      </c>
      <c r="B97">
        <v>0</v>
      </c>
      <c r="C97">
        <v>274</v>
      </c>
      <c r="D97">
        <v>0</v>
      </c>
      <c r="E97">
        <v>155</v>
      </c>
      <c r="F97">
        <v>0</v>
      </c>
      <c r="G97">
        <v>38</v>
      </c>
      <c r="H97">
        <v>0</v>
      </c>
      <c r="I97">
        <v>26</v>
      </c>
      <c r="J97">
        <v>0</v>
      </c>
      <c r="K97">
        <v>11</v>
      </c>
      <c r="L97">
        <v>0</v>
      </c>
      <c r="M97">
        <v>467</v>
      </c>
      <c r="N97">
        <v>0</v>
      </c>
      <c r="O97">
        <v>37</v>
      </c>
      <c r="P97">
        <v>0</v>
      </c>
      <c r="Q97">
        <v>504</v>
      </c>
      <c r="R97">
        <v>0</v>
      </c>
      <c r="S97">
        <v>13</v>
      </c>
      <c r="T97">
        <v>0</v>
      </c>
      <c r="U97">
        <v>31235</v>
      </c>
      <c r="V97">
        <v>0</v>
      </c>
      <c r="W97">
        <v>0</v>
      </c>
      <c r="X97">
        <v>0</v>
      </c>
      <c r="Y97">
        <v>2990</v>
      </c>
      <c r="Z97">
        <v>0</v>
      </c>
      <c r="AA97">
        <v>372</v>
      </c>
      <c r="AB97">
        <v>0</v>
      </c>
      <c r="AC97">
        <v>132</v>
      </c>
    </row>
    <row r="98" spans="1:29" customFormat="1">
      <c r="A98" s="8">
        <v>43528</v>
      </c>
      <c r="B98">
        <v>0</v>
      </c>
      <c r="C98">
        <v>274</v>
      </c>
      <c r="D98">
        <v>0</v>
      </c>
      <c r="E98">
        <v>155</v>
      </c>
      <c r="F98">
        <v>0</v>
      </c>
      <c r="G98">
        <v>38</v>
      </c>
      <c r="H98">
        <v>0</v>
      </c>
      <c r="I98">
        <v>26</v>
      </c>
      <c r="J98">
        <v>0</v>
      </c>
      <c r="K98">
        <v>11</v>
      </c>
      <c r="L98">
        <v>0</v>
      </c>
      <c r="M98">
        <v>467</v>
      </c>
      <c r="N98">
        <v>0</v>
      </c>
      <c r="O98">
        <v>37</v>
      </c>
      <c r="P98">
        <v>0</v>
      </c>
      <c r="Q98">
        <v>504</v>
      </c>
      <c r="R98">
        <v>0</v>
      </c>
      <c r="S98">
        <v>13</v>
      </c>
      <c r="T98">
        <v>0</v>
      </c>
      <c r="U98">
        <v>31235</v>
      </c>
      <c r="V98">
        <v>0</v>
      </c>
      <c r="W98">
        <v>0</v>
      </c>
      <c r="X98">
        <v>0</v>
      </c>
      <c r="Y98">
        <v>2990</v>
      </c>
      <c r="Z98">
        <v>0</v>
      </c>
      <c r="AA98">
        <v>372</v>
      </c>
      <c r="AB98">
        <v>0</v>
      </c>
      <c r="AC98">
        <v>132</v>
      </c>
    </row>
    <row r="99" spans="1:29" customFormat="1">
      <c r="A99" s="8">
        <v>43529</v>
      </c>
      <c r="B99">
        <v>0</v>
      </c>
      <c r="C99">
        <v>274</v>
      </c>
      <c r="D99">
        <v>0</v>
      </c>
      <c r="E99">
        <v>155</v>
      </c>
      <c r="F99">
        <v>0</v>
      </c>
      <c r="G99">
        <v>38</v>
      </c>
      <c r="H99">
        <v>0</v>
      </c>
      <c r="I99">
        <v>26</v>
      </c>
      <c r="J99">
        <v>0</v>
      </c>
      <c r="K99">
        <v>11</v>
      </c>
      <c r="L99">
        <v>0</v>
      </c>
      <c r="M99">
        <v>467</v>
      </c>
      <c r="N99">
        <v>0</v>
      </c>
      <c r="O99">
        <v>37</v>
      </c>
      <c r="P99">
        <v>0</v>
      </c>
      <c r="Q99">
        <v>504</v>
      </c>
      <c r="R99">
        <v>0</v>
      </c>
      <c r="S99">
        <v>13</v>
      </c>
      <c r="T99">
        <v>0</v>
      </c>
      <c r="U99">
        <v>31235</v>
      </c>
      <c r="V99">
        <v>0</v>
      </c>
      <c r="W99">
        <v>0</v>
      </c>
      <c r="X99">
        <v>0</v>
      </c>
      <c r="Y99">
        <v>2990</v>
      </c>
      <c r="Z99">
        <v>0</v>
      </c>
      <c r="AA99">
        <v>372</v>
      </c>
      <c r="AB99">
        <v>0</v>
      </c>
      <c r="AC99">
        <v>132</v>
      </c>
    </row>
    <row r="100" spans="1:29" customFormat="1">
      <c r="A100" s="8">
        <v>43530</v>
      </c>
      <c r="B100">
        <v>0</v>
      </c>
      <c r="C100">
        <v>274</v>
      </c>
      <c r="D100">
        <v>0</v>
      </c>
      <c r="E100">
        <v>155</v>
      </c>
      <c r="F100">
        <v>0</v>
      </c>
      <c r="G100">
        <v>38</v>
      </c>
      <c r="H100">
        <v>0</v>
      </c>
      <c r="I100">
        <v>26</v>
      </c>
      <c r="J100">
        <v>0</v>
      </c>
      <c r="K100">
        <v>11</v>
      </c>
      <c r="L100">
        <v>0</v>
      </c>
      <c r="M100">
        <v>467</v>
      </c>
      <c r="N100">
        <v>0</v>
      </c>
      <c r="O100">
        <v>37</v>
      </c>
      <c r="P100">
        <v>0</v>
      </c>
      <c r="Q100">
        <v>504</v>
      </c>
      <c r="R100">
        <v>0</v>
      </c>
      <c r="S100">
        <v>13</v>
      </c>
      <c r="T100">
        <v>0</v>
      </c>
      <c r="U100">
        <v>31235</v>
      </c>
      <c r="V100">
        <v>0</v>
      </c>
      <c r="W100">
        <v>0</v>
      </c>
      <c r="X100">
        <v>0</v>
      </c>
      <c r="Y100">
        <v>2990</v>
      </c>
      <c r="Z100">
        <v>0</v>
      </c>
      <c r="AA100">
        <v>372</v>
      </c>
      <c r="AB100">
        <v>0</v>
      </c>
      <c r="AC100">
        <v>132</v>
      </c>
    </row>
    <row r="101" spans="1:29" customFormat="1">
      <c r="A101" s="8">
        <v>43531</v>
      </c>
      <c r="B101">
        <v>0</v>
      </c>
      <c r="C101">
        <v>274</v>
      </c>
      <c r="D101">
        <v>0</v>
      </c>
      <c r="E101">
        <v>155</v>
      </c>
      <c r="F101">
        <v>0</v>
      </c>
      <c r="G101">
        <v>38</v>
      </c>
      <c r="H101">
        <v>0</v>
      </c>
      <c r="I101">
        <v>26</v>
      </c>
      <c r="J101">
        <v>0</v>
      </c>
      <c r="K101">
        <v>11</v>
      </c>
      <c r="L101">
        <v>0</v>
      </c>
      <c r="M101">
        <v>467</v>
      </c>
      <c r="N101">
        <v>0</v>
      </c>
      <c r="O101">
        <v>37</v>
      </c>
      <c r="P101">
        <v>0</v>
      </c>
      <c r="Q101">
        <v>504</v>
      </c>
      <c r="R101">
        <v>0</v>
      </c>
      <c r="S101">
        <v>13</v>
      </c>
      <c r="T101">
        <v>0</v>
      </c>
      <c r="U101">
        <v>31235</v>
      </c>
      <c r="V101">
        <v>0</v>
      </c>
      <c r="W101">
        <v>0</v>
      </c>
      <c r="X101">
        <v>0</v>
      </c>
      <c r="Y101">
        <v>2990</v>
      </c>
      <c r="Z101">
        <v>0</v>
      </c>
      <c r="AA101">
        <v>372</v>
      </c>
      <c r="AB101">
        <v>0</v>
      </c>
      <c r="AC101">
        <v>132</v>
      </c>
    </row>
    <row r="102" spans="1:29" customFormat="1">
      <c r="A102" s="8">
        <v>43532</v>
      </c>
      <c r="B102">
        <v>0</v>
      </c>
      <c r="C102">
        <v>274</v>
      </c>
      <c r="D102">
        <v>0</v>
      </c>
      <c r="E102">
        <v>155</v>
      </c>
      <c r="F102">
        <v>0</v>
      </c>
      <c r="G102">
        <v>38</v>
      </c>
      <c r="H102">
        <v>0</v>
      </c>
      <c r="I102">
        <v>26</v>
      </c>
      <c r="J102">
        <v>0</v>
      </c>
      <c r="K102">
        <v>11</v>
      </c>
      <c r="L102">
        <v>0</v>
      </c>
      <c r="M102">
        <v>467</v>
      </c>
      <c r="N102">
        <v>0</v>
      </c>
      <c r="O102">
        <v>37</v>
      </c>
      <c r="P102">
        <v>0</v>
      </c>
      <c r="Q102">
        <v>504</v>
      </c>
      <c r="R102">
        <v>0</v>
      </c>
      <c r="S102">
        <v>13</v>
      </c>
      <c r="T102">
        <v>0</v>
      </c>
      <c r="U102">
        <v>31235</v>
      </c>
      <c r="V102">
        <v>0</v>
      </c>
      <c r="W102">
        <v>0</v>
      </c>
      <c r="X102">
        <v>0</v>
      </c>
      <c r="Y102">
        <v>2990</v>
      </c>
      <c r="Z102">
        <v>0</v>
      </c>
      <c r="AA102">
        <v>372</v>
      </c>
      <c r="AB102">
        <v>0</v>
      </c>
      <c r="AC102">
        <v>132</v>
      </c>
    </row>
    <row r="103" spans="1:29" customFormat="1">
      <c r="A103" s="8">
        <v>43533</v>
      </c>
      <c r="B103">
        <v>0</v>
      </c>
      <c r="C103">
        <v>274</v>
      </c>
      <c r="D103">
        <v>0</v>
      </c>
      <c r="E103">
        <v>155</v>
      </c>
      <c r="F103">
        <v>0</v>
      </c>
      <c r="G103">
        <v>38</v>
      </c>
      <c r="H103">
        <v>0</v>
      </c>
      <c r="I103">
        <v>26</v>
      </c>
      <c r="J103">
        <v>0</v>
      </c>
      <c r="K103">
        <v>11</v>
      </c>
      <c r="L103">
        <v>0</v>
      </c>
      <c r="M103">
        <v>467</v>
      </c>
      <c r="N103">
        <v>0</v>
      </c>
      <c r="O103">
        <v>37</v>
      </c>
      <c r="P103">
        <v>0</v>
      </c>
      <c r="Q103">
        <v>504</v>
      </c>
      <c r="R103">
        <v>0</v>
      </c>
      <c r="S103">
        <v>13</v>
      </c>
      <c r="T103">
        <v>0</v>
      </c>
      <c r="U103">
        <v>31235</v>
      </c>
      <c r="V103">
        <v>0</v>
      </c>
      <c r="W103">
        <v>0</v>
      </c>
      <c r="X103">
        <v>0</v>
      </c>
      <c r="Y103">
        <v>2990</v>
      </c>
      <c r="Z103">
        <v>0</v>
      </c>
      <c r="AA103">
        <v>372</v>
      </c>
      <c r="AB103">
        <v>0</v>
      </c>
      <c r="AC103">
        <v>132</v>
      </c>
    </row>
    <row r="104" spans="1:29" customFormat="1">
      <c r="A104" s="8">
        <v>43534</v>
      </c>
      <c r="B104">
        <v>0</v>
      </c>
      <c r="C104">
        <v>274</v>
      </c>
      <c r="D104">
        <v>0</v>
      </c>
      <c r="E104">
        <v>155</v>
      </c>
      <c r="F104">
        <v>0</v>
      </c>
      <c r="G104">
        <v>38</v>
      </c>
      <c r="H104">
        <v>0</v>
      </c>
      <c r="I104">
        <v>26</v>
      </c>
      <c r="J104">
        <v>0</v>
      </c>
      <c r="K104">
        <v>11</v>
      </c>
      <c r="L104">
        <v>0</v>
      </c>
      <c r="M104">
        <v>467</v>
      </c>
      <c r="N104">
        <v>0</v>
      </c>
      <c r="O104">
        <v>37</v>
      </c>
      <c r="P104">
        <v>0</v>
      </c>
      <c r="Q104">
        <v>504</v>
      </c>
      <c r="R104">
        <v>0</v>
      </c>
      <c r="S104">
        <v>13</v>
      </c>
      <c r="T104">
        <v>0</v>
      </c>
      <c r="U104">
        <v>31235</v>
      </c>
      <c r="V104">
        <v>0</v>
      </c>
      <c r="W104">
        <v>0</v>
      </c>
      <c r="X104">
        <v>0</v>
      </c>
      <c r="Y104">
        <v>2990</v>
      </c>
      <c r="Z104">
        <v>0</v>
      </c>
      <c r="AA104">
        <v>372</v>
      </c>
      <c r="AB104">
        <v>0</v>
      </c>
      <c r="AC104">
        <v>132</v>
      </c>
    </row>
    <row r="105" spans="1:29" customFormat="1">
      <c r="A105" s="8">
        <v>43535</v>
      </c>
      <c r="B105">
        <v>0</v>
      </c>
      <c r="C105">
        <v>274</v>
      </c>
      <c r="D105">
        <v>0</v>
      </c>
      <c r="E105">
        <v>155</v>
      </c>
      <c r="F105">
        <v>0</v>
      </c>
      <c r="G105">
        <v>38</v>
      </c>
      <c r="H105">
        <v>0</v>
      </c>
      <c r="I105">
        <v>26</v>
      </c>
      <c r="J105">
        <v>0</v>
      </c>
      <c r="K105">
        <v>11</v>
      </c>
      <c r="L105">
        <v>0</v>
      </c>
      <c r="M105">
        <v>467</v>
      </c>
      <c r="N105">
        <v>0</v>
      </c>
      <c r="O105">
        <v>37</v>
      </c>
      <c r="P105">
        <v>0</v>
      </c>
      <c r="Q105">
        <v>504</v>
      </c>
      <c r="R105">
        <v>0</v>
      </c>
      <c r="S105">
        <v>13</v>
      </c>
      <c r="T105">
        <v>0</v>
      </c>
      <c r="U105">
        <v>31235</v>
      </c>
      <c r="V105">
        <v>0</v>
      </c>
      <c r="W105">
        <v>0</v>
      </c>
      <c r="X105">
        <v>0</v>
      </c>
      <c r="Y105">
        <v>2990</v>
      </c>
      <c r="Z105">
        <v>0</v>
      </c>
      <c r="AA105">
        <v>372</v>
      </c>
      <c r="AB105">
        <v>0</v>
      </c>
      <c r="AC105">
        <v>132</v>
      </c>
    </row>
    <row r="106" spans="1:29" customFormat="1">
      <c r="A106" s="8">
        <v>43536</v>
      </c>
      <c r="B106">
        <v>0</v>
      </c>
      <c r="C106">
        <v>274</v>
      </c>
      <c r="D106">
        <v>0</v>
      </c>
      <c r="E106">
        <v>155</v>
      </c>
      <c r="F106">
        <v>0</v>
      </c>
      <c r="G106">
        <v>38</v>
      </c>
      <c r="H106">
        <v>0</v>
      </c>
      <c r="I106">
        <v>26</v>
      </c>
      <c r="J106">
        <v>0</v>
      </c>
      <c r="K106">
        <v>11</v>
      </c>
      <c r="L106">
        <v>0</v>
      </c>
      <c r="M106">
        <v>467</v>
      </c>
      <c r="N106">
        <v>0</v>
      </c>
      <c r="O106">
        <v>37</v>
      </c>
      <c r="P106">
        <v>0</v>
      </c>
      <c r="Q106">
        <v>504</v>
      </c>
      <c r="R106">
        <v>0</v>
      </c>
      <c r="S106">
        <v>13</v>
      </c>
      <c r="T106">
        <v>0</v>
      </c>
      <c r="U106">
        <v>31235</v>
      </c>
      <c r="V106">
        <v>0</v>
      </c>
      <c r="W106">
        <v>0</v>
      </c>
      <c r="X106">
        <v>0</v>
      </c>
      <c r="Y106">
        <v>2990</v>
      </c>
      <c r="Z106">
        <v>0</v>
      </c>
      <c r="AA106">
        <v>372</v>
      </c>
      <c r="AB106">
        <v>0</v>
      </c>
      <c r="AC106">
        <v>132</v>
      </c>
    </row>
    <row r="107" spans="1:29" customFormat="1">
      <c r="A107" s="8">
        <v>43537</v>
      </c>
      <c r="B107">
        <v>0</v>
      </c>
      <c r="C107">
        <v>274</v>
      </c>
      <c r="D107">
        <v>0</v>
      </c>
      <c r="E107">
        <v>155</v>
      </c>
      <c r="F107">
        <v>0</v>
      </c>
      <c r="G107">
        <v>38</v>
      </c>
      <c r="H107">
        <v>0</v>
      </c>
      <c r="I107">
        <v>26</v>
      </c>
      <c r="J107">
        <v>0</v>
      </c>
      <c r="K107">
        <v>11</v>
      </c>
      <c r="L107">
        <v>0</v>
      </c>
      <c r="M107">
        <v>467</v>
      </c>
      <c r="N107">
        <v>0</v>
      </c>
      <c r="O107">
        <v>37</v>
      </c>
      <c r="P107">
        <v>0</v>
      </c>
      <c r="Q107">
        <v>504</v>
      </c>
      <c r="R107">
        <v>0</v>
      </c>
      <c r="S107">
        <v>13</v>
      </c>
      <c r="T107">
        <v>0</v>
      </c>
      <c r="U107">
        <v>31235</v>
      </c>
      <c r="V107">
        <v>0</v>
      </c>
      <c r="W107">
        <v>0</v>
      </c>
      <c r="X107">
        <v>0</v>
      </c>
      <c r="Y107">
        <v>2990</v>
      </c>
      <c r="Z107">
        <v>0</v>
      </c>
      <c r="AA107">
        <v>372</v>
      </c>
      <c r="AB107">
        <v>0</v>
      </c>
      <c r="AC107">
        <v>132</v>
      </c>
    </row>
    <row r="108" spans="1:29" customFormat="1">
      <c r="A108" s="8">
        <v>43538</v>
      </c>
      <c r="B108">
        <v>0</v>
      </c>
      <c r="C108">
        <v>274</v>
      </c>
      <c r="D108">
        <v>0</v>
      </c>
      <c r="E108">
        <v>155</v>
      </c>
      <c r="F108">
        <v>0</v>
      </c>
      <c r="G108">
        <v>38</v>
      </c>
      <c r="H108">
        <v>0</v>
      </c>
      <c r="I108">
        <v>26</v>
      </c>
      <c r="J108">
        <v>0</v>
      </c>
      <c r="K108">
        <v>11</v>
      </c>
      <c r="L108">
        <v>0</v>
      </c>
      <c r="M108">
        <v>467</v>
      </c>
      <c r="N108">
        <v>0</v>
      </c>
      <c r="O108">
        <v>37</v>
      </c>
      <c r="P108">
        <v>0</v>
      </c>
      <c r="Q108">
        <v>504</v>
      </c>
      <c r="R108">
        <v>0</v>
      </c>
      <c r="S108">
        <v>13</v>
      </c>
      <c r="T108">
        <v>0</v>
      </c>
      <c r="U108">
        <v>31235</v>
      </c>
      <c r="V108">
        <v>0</v>
      </c>
      <c r="W108">
        <v>0</v>
      </c>
      <c r="X108">
        <v>0</v>
      </c>
      <c r="Y108">
        <v>2990</v>
      </c>
      <c r="Z108">
        <v>0</v>
      </c>
      <c r="AA108">
        <v>372</v>
      </c>
      <c r="AB108">
        <v>0</v>
      </c>
      <c r="AC108">
        <v>132</v>
      </c>
    </row>
    <row r="109" spans="1:29" customFormat="1">
      <c r="A109" s="8">
        <v>43539</v>
      </c>
      <c r="B109">
        <v>0</v>
      </c>
      <c r="C109">
        <v>274</v>
      </c>
      <c r="D109">
        <v>0</v>
      </c>
      <c r="E109">
        <v>155</v>
      </c>
      <c r="F109">
        <v>0</v>
      </c>
      <c r="G109">
        <v>38</v>
      </c>
      <c r="H109">
        <v>0</v>
      </c>
      <c r="I109">
        <v>26</v>
      </c>
      <c r="J109">
        <v>0</v>
      </c>
      <c r="K109">
        <v>11</v>
      </c>
      <c r="L109">
        <v>0</v>
      </c>
      <c r="M109">
        <v>467</v>
      </c>
      <c r="N109">
        <v>0</v>
      </c>
      <c r="O109">
        <v>37</v>
      </c>
      <c r="P109">
        <v>0</v>
      </c>
      <c r="Q109">
        <v>504</v>
      </c>
      <c r="R109">
        <v>0</v>
      </c>
      <c r="S109">
        <v>13</v>
      </c>
      <c r="T109">
        <v>0</v>
      </c>
      <c r="U109">
        <v>31235</v>
      </c>
      <c r="V109">
        <v>0</v>
      </c>
      <c r="W109">
        <v>0</v>
      </c>
      <c r="X109">
        <v>0</v>
      </c>
      <c r="Y109">
        <v>2990</v>
      </c>
      <c r="Z109">
        <v>0</v>
      </c>
      <c r="AA109">
        <v>372</v>
      </c>
      <c r="AB109">
        <v>0</v>
      </c>
      <c r="AC109">
        <v>132</v>
      </c>
    </row>
    <row r="110" spans="1:29" customFormat="1">
      <c r="A110" s="8">
        <v>43540</v>
      </c>
      <c r="B110">
        <v>0</v>
      </c>
      <c r="C110">
        <v>274</v>
      </c>
      <c r="D110">
        <v>0</v>
      </c>
      <c r="E110">
        <v>155</v>
      </c>
      <c r="F110">
        <v>0</v>
      </c>
      <c r="G110">
        <v>38</v>
      </c>
      <c r="H110">
        <v>0</v>
      </c>
      <c r="I110">
        <v>26</v>
      </c>
      <c r="J110">
        <v>0</v>
      </c>
      <c r="K110">
        <v>11</v>
      </c>
      <c r="L110">
        <v>0</v>
      </c>
      <c r="M110">
        <v>467</v>
      </c>
      <c r="N110">
        <v>0</v>
      </c>
      <c r="O110">
        <v>37</v>
      </c>
      <c r="P110">
        <v>0</v>
      </c>
      <c r="Q110">
        <v>504</v>
      </c>
      <c r="R110">
        <v>0</v>
      </c>
      <c r="S110">
        <v>13</v>
      </c>
      <c r="T110">
        <v>0</v>
      </c>
      <c r="U110">
        <v>31235</v>
      </c>
      <c r="V110">
        <v>0</v>
      </c>
      <c r="W110">
        <v>0</v>
      </c>
      <c r="X110">
        <v>0</v>
      </c>
      <c r="Y110">
        <v>2990</v>
      </c>
      <c r="Z110">
        <v>0</v>
      </c>
      <c r="AA110">
        <v>372</v>
      </c>
      <c r="AB110">
        <v>0</v>
      </c>
      <c r="AC110">
        <v>132</v>
      </c>
    </row>
    <row r="111" spans="1:29" customFormat="1">
      <c r="A111" s="8">
        <v>43541</v>
      </c>
      <c r="B111">
        <v>0</v>
      </c>
      <c r="C111">
        <v>274</v>
      </c>
      <c r="D111">
        <v>0</v>
      </c>
      <c r="E111">
        <v>155</v>
      </c>
      <c r="F111">
        <v>0</v>
      </c>
      <c r="G111">
        <v>38</v>
      </c>
      <c r="H111">
        <v>0</v>
      </c>
      <c r="I111">
        <v>26</v>
      </c>
      <c r="J111">
        <v>0</v>
      </c>
      <c r="K111">
        <v>11</v>
      </c>
      <c r="L111">
        <v>0</v>
      </c>
      <c r="M111">
        <v>467</v>
      </c>
      <c r="N111">
        <v>0</v>
      </c>
      <c r="O111">
        <v>37</v>
      </c>
      <c r="P111">
        <v>0</v>
      </c>
      <c r="Q111">
        <v>504</v>
      </c>
      <c r="R111">
        <v>0</v>
      </c>
      <c r="S111">
        <v>13</v>
      </c>
      <c r="T111">
        <v>0</v>
      </c>
      <c r="U111">
        <v>31235</v>
      </c>
      <c r="V111">
        <v>0</v>
      </c>
      <c r="W111">
        <v>0</v>
      </c>
      <c r="X111">
        <v>0</v>
      </c>
      <c r="Y111">
        <v>2990</v>
      </c>
      <c r="Z111">
        <v>0</v>
      </c>
      <c r="AA111">
        <v>372</v>
      </c>
      <c r="AB111">
        <v>0</v>
      </c>
      <c r="AC111">
        <v>132</v>
      </c>
    </row>
    <row r="112" spans="1:29" customFormat="1">
      <c r="A112" s="8">
        <v>43542</v>
      </c>
      <c r="B112">
        <v>0</v>
      </c>
      <c r="C112">
        <v>274</v>
      </c>
      <c r="D112">
        <v>0</v>
      </c>
      <c r="E112">
        <v>155</v>
      </c>
      <c r="F112">
        <v>0</v>
      </c>
      <c r="G112">
        <v>38</v>
      </c>
      <c r="H112">
        <v>0</v>
      </c>
      <c r="I112">
        <v>26</v>
      </c>
      <c r="J112">
        <v>0</v>
      </c>
      <c r="K112">
        <v>11</v>
      </c>
      <c r="L112">
        <v>0</v>
      </c>
      <c r="M112">
        <v>467</v>
      </c>
      <c r="N112">
        <v>0</v>
      </c>
      <c r="O112">
        <v>37</v>
      </c>
      <c r="P112">
        <v>0</v>
      </c>
      <c r="Q112">
        <v>504</v>
      </c>
      <c r="R112">
        <v>0</v>
      </c>
      <c r="S112">
        <v>13</v>
      </c>
      <c r="T112">
        <v>0</v>
      </c>
      <c r="U112">
        <v>31235</v>
      </c>
      <c r="V112">
        <v>0</v>
      </c>
      <c r="W112">
        <v>0</v>
      </c>
      <c r="X112">
        <v>0</v>
      </c>
      <c r="Y112">
        <v>2990</v>
      </c>
      <c r="Z112">
        <v>0</v>
      </c>
      <c r="AA112">
        <v>372</v>
      </c>
      <c r="AB112">
        <v>0</v>
      </c>
      <c r="AC112">
        <v>132</v>
      </c>
    </row>
    <row r="113" spans="1:29" customFormat="1">
      <c r="A113" s="8">
        <v>43543</v>
      </c>
      <c r="B113">
        <v>0</v>
      </c>
      <c r="C113">
        <v>274</v>
      </c>
      <c r="D113">
        <v>0</v>
      </c>
      <c r="E113">
        <v>155</v>
      </c>
      <c r="F113">
        <v>0</v>
      </c>
      <c r="G113">
        <v>38</v>
      </c>
      <c r="H113">
        <v>0</v>
      </c>
      <c r="I113">
        <v>26</v>
      </c>
      <c r="J113">
        <v>0</v>
      </c>
      <c r="K113">
        <v>11</v>
      </c>
      <c r="L113">
        <v>0</v>
      </c>
      <c r="M113">
        <v>467</v>
      </c>
      <c r="N113">
        <v>0</v>
      </c>
      <c r="O113">
        <v>37</v>
      </c>
      <c r="P113">
        <v>0</v>
      </c>
      <c r="Q113">
        <v>504</v>
      </c>
      <c r="R113">
        <v>0</v>
      </c>
      <c r="S113">
        <v>13</v>
      </c>
      <c r="T113">
        <v>0</v>
      </c>
      <c r="U113">
        <v>31235</v>
      </c>
      <c r="V113">
        <v>0</v>
      </c>
      <c r="W113">
        <v>0</v>
      </c>
      <c r="X113">
        <v>0</v>
      </c>
      <c r="Y113">
        <v>2990</v>
      </c>
      <c r="Z113">
        <v>0</v>
      </c>
      <c r="AA113">
        <v>372</v>
      </c>
      <c r="AB113">
        <v>0</v>
      </c>
      <c r="AC113">
        <v>132</v>
      </c>
    </row>
    <row r="114" spans="1:29" customFormat="1">
      <c r="A114" s="8">
        <v>43544</v>
      </c>
      <c r="B114">
        <v>0</v>
      </c>
      <c r="C114">
        <v>274</v>
      </c>
      <c r="D114">
        <v>0</v>
      </c>
      <c r="E114">
        <v>155</v>
      </c>
      <c r="F114">
        <v>0</v>
      </c>
      <c r="G114">
        <v>38</v>
      </c>
      <c r="H114">
        <v>0</v>
      </c>
      <c r="I114">
        <v>26</v>
      </c>
      <c r="J114">
        <v>0</v>
      </c>
      <c r="K114">
        <v>11</v>
      </c>
      <c r="L114">
        <v>0</v>
      </c>
      <c r="M114">
        <v>467</v>
      </c>
      <c r="N114">
        <v>0</v>
      </c>
      <c r="O114">
        <v>37</v>
      </c>
      <c r="P114">
        <v>0</v>
      </c>
      <c r="Q114">
        <v>504</v>
      </c>
      <c r="R114">
        <v>0</v>
      </c>
      <c r="S114">
        <v>13</v>
      </c>
      <c r="T114">
        <v>0</v>
      </c>
      <c r="U114">
        <v>31235</v>
      </c>
      <c r="V114">
        <v>0</v>
      </c>
      <c r="W114">
        <v>0</v>
      </c>
      <c r="X114">
        <v>0</v>
      </c>
      <c r="Y114">
        <v>2990</v>
      </c>
      <c r="Z114">
        <v>0</v>
      </c>
      <c r="AA114">
        <v>372</v>
      </c>
      <c r="AB114">
        <v>0</v>
      </c>
      <c r="AC114">
        <v>132</v>
      </c>
    </row>
    <row r="115" spans="1:29" customFormat="1">
      <c r="A115" s="8">
        <v>43545</v>
      </c>
      <c r="B115">
        <v>0</v>
      </c>
      <c r="C115">
        <v>274</v>
      </c>
      <c r="D115">
        <v>0</v>
      </c>
      <c r="E115">
        <v>155</v>
      </c>
      <c r="F115">
        <v>0</v>
      </c>
      <c r="G115">
        <v>38</v>
      </c>
      <c r="H115">
        <v>0</v>
      </c>
      <c r="I115">
        <v>26</v>
      </c>
      <c r="J115">
        <v>0</v>
      </c>
      <c r="K115">
        <v>11</v>
      </c>
      <c r="L115">
        <v>0</v>
      </c>
      <c r="M115">
        <v>467</v>
      </c>
      <c r="N115">
        <v>0</v>
      </c>
      <c r="O115">
        <v>37</v>
      </c>
      <c r="P115">
        <v>0</v>
      </c>
      <c r="Q115">
        <v>504</v>
      </c>
      <c r="R115">
        <v>0</v>
      </c>
      <c r="S115">
        <v>13</v>
      </c>
      <c r="T115">
        <v>0</v>
      </c>
      <c r="U115">
        <v>31235</v>
      </c>
      <c r="V115">
        <v>0</v>
      </c>
      <c r="W115">
        <v>0</v>
      </c>
      <c r="X115">
        <v>0</v>
      </c>
      <c r="Y115">
        <v>2990</v>
      </c>
      <c r="Z115">
        <v>0</v>
      </c>
      <c r="AA115">
        <v>372</v>
      </c>
      <c r="AB115">
        <v>0</v>
      </c>
      <c r="AC115">
        <v>132</v>
      </c>
    </row>
    <row r="116" spans="1:29" customFormat="1">
      <c r="A116" s="8">
        <v>43546</v>
      </c>
      <c r="B116">
        <v>0</v>
      </c>
      <c r="C116">
        <v>274</v>
      </c>
      <c r="D116">
        <v>0</v>
      </c>
      <c r="E116">
        <v>155</v>
      </c>
      <c r="F116">
        <v>0</v>
      </c>
      <c r="G116">
        <v>38</v>
      </c>
      <c r="H116">
        <v>0</v>
      </c>
      <c r="I116">
        <v>26</v>
      </c>
      <c r="J116">
        <v>0</v>
      </c>
      <c r="K116">
        <v>11</v>
      </c>
      <c r="L116">
        <v>0</v>
      </c>
      <c r="M116">
        <v>467</v>
      </c>
      <c r="N116">
        <v>0</v>
      </c>
      <c r="O116">
        <v>37</v>
      </c>
      <c r="P116">
        <v>0</v>
      </c>
      <c r="Q116">
        <v>504</v>
      </c>
      <c r="R116">
        <v>0</v>
      </c>
      <c r="S116">
        <v>13</v>
      </c>
      <c r="T116">
        <v>0</v>
      </c>
      <c r="U116">
        <v>31235</v>
      </c>
      <c r="V116">
        <v>0</v>
      </c>
      <c r="W116">
        <v>0</v>
      </c>
      <c r="X116">
        <v>0</v>
      </c>
      <c r="Y116">
        <v>2990</v>
      </c>
      <c r="Z116">
        <v>0</v>
      </c>
      <c r="AA116">
        <v>372</v>
      </c>
      <c r="AB116">
        <v>0</v>
      </c>
      <c r="AC116">
        <v>132</v>
      </c>
    </row>
    <row r="117" spans="1:29" customFormat="1">
      <c r="A117" s="8">
        <v>43547</v>
      </c>
      <c r="B117">
        <v>0</v>
      </c>
      <c r="C117">
        <v>274</v>
      </c>
      <c r="D117">
        <v>0</v>
      </c>
      <c r="E117">
        <v>155</v>
      </c>
      <c r="F117">
        <v>0</v>
      </c>
      <c r="G117">
        <v>38</v>
      </c>
      <c r="H117">
        <v>0</v>
      </c>
      <c r="I117">
        <v>26</v>
      </c>
      <c r="J117">
        <v>0</v>
      </c>
      <c r="K117">
        <v>11</v>
      </c>
      <c r="L117">
        <v>0</v>
      </c>
      <c r="M117">
        <v>467</v>
      </c>
      <c r="N117">
        <v>0</v>
      </c>
      <c r="O117">
        <v>37</v>
      </c>
      <c r="P117">
        <v>0</v>
      </c>
      <c r="Q117">
        <v>504</v>
      </c>
      <c r="R117">
        <v>0</v>
      </c>
      <c r="S117">
        <v>13</v>
      </c>
      <c r="T117">
        <v>0</v>
      </c>
      <c r="U117">
        <v>31235</v>
      </c>
      <c r="V117">
        <v>0</v>
      </c>
      <c r="W117">
        <v>0</v>
      </c>
      <c r="X117">
        <v>0</v>
      </c>
      <c r="Y117">
        <v>2990</v>
      </c>
      <c r="Z117">
        <v>0</v>
      </c>
      <c r="AA117">
        <v>372</v>
      </c>
      <c r="AB117">
        <v>0</v>
      </c>
      <c r="AC117">
        <v>132</v>
      </c>
    </row>
    <row r="118" spans="1:29" customFormat="1">
      <c r="A118" s="8">
        <v>43548</v>
      </c>
      <c r="B118">
        <v>0</v>
      </c>
      <c r="C118">
        <v>274</v>
      </c>
      <c r="D118">
        <v>0</v>
      </c>
      <c r="E118">
        <v>155</v>
      </c>
      <c r="F118">
        <v>0</v>
      </c>
      <c r="G118">
        <v>38</v>
      </c>
      <c r="H118">
        <v>0</v>
      </c>
      <c r="I118">
        <v>26</v>
      </c>
      <c r="J118">
        <v>0</v>
      </c>
      <c r="K118">
        <v>11</v>
      </c>
      <c r="L118">
        <v>0</v>
      </c>
      <c r="M118">
        <v>467</v>
      </c>
      <c r="N118">
        <v>0</v>
      </c>
      <c r="O118">
        <v>37</v>
      </c>
      <c r="P118">
        <v>0</v>
      </c>
      <c r="Q118">
        <v>504</v>
      </c>
      <c r="R118">
        <v>0</v>
      </c>
      <c r="S118">
        <v>13</v>
      </c>
      <c r="T118">
        <v>0</v>
      </c>
      <c r="U118">
        <v>31235</v>
      </c>
      <c r="V118">
        <v>0</v>
      </c>
      <c r="W118">
        <v>0</v>
      </c>
      <c r="X118">
        <v>0</v>
      </c>
      <c r="Y118">
        <v>2990</v>
      </c>
      <c r="Z118">
        <v>0</v>
      </c>
      <c r="AA118">
        <v>372</v>
      </c>
      <c r="AB118">
        <v>0</v>
      </c>
      <c r="AC118">
        <v>132</v>
      </c>
    </row>
    <row r="119" spans="1:29" customFormat="1">
      <c r="A119" s="8">
        <v>43549</v>
      </c>
      <c r="B119">
        <v>0</v>
      </c>
      <c r="C119">
        <v>274</v>
      </c>
      <c r="D119">
        <v>0</v>
      </c>
      <c r="E119">
        <v>155</v>
      </c>
      <c r="F119">
        <v>0</v>
      </c>
      <c r="G119">
        <v>38</v>
      </c>
      <c r="H119">
        <v>0</v>
      </c>
      <c r="I119">
        <v>26</v>
      </c>
      <c r="J119">
        <v>0</v>
      </c>
      <c r="K119">
        <v>11</v>
      </c>
      <c r="L119">
        <v>0</v>
      </c>
      <c r="M119">
        <v>467</v>
      </c>
      <c r="N119">
        <v>0</v>
      </c>
      <c r="O119">
        <v>37</v>
      </c>
      <c r="P119">
        <v>0</v>
      </c>
      <c r="Q119">
        <v>504</v>
      </c>
      <c r="R119">
        <v>0</v>
      </c>
      <c r="S119">
        <v>13</v>
      </c>
      <c r="T119">
        <v>0</v>
      </c>
      <c r="U119">
        <v>31235</v>
      </c>
      <c r="V119">
        <v>0</v>
      </c>
      <c r="W119">
        <v>0</v>
      </c>
      <c r="X119">
        <v>0</v>
      </c>
      <c r="Y119">
        <v>2990</v>
      </c>
      <c r="Z119">
        <v>0</v>
      </c>
      <c r="AA119">
        <v>372</v>
      </c>
      <c r="AB119">
        <v>0</v>
      </c>
      <c r="AC119">
        <v>132</v>
      </c>
    </row>
    <row r="120" spans="1:29" customFormat="1">
      <c r="A120" s="8">
        <v>43550</v>
      </c>
      <c r="B120">
        <v>0</v>
      </c>
      <c r="C120">
        <v>274</v>
      </c>
      <c r="D120">
        <v>0</v>
      </c>
      <c r="E120">
        <v>155</v>
      </c>
      <c r="F120">
        <v>0</v>
      </c>
      <c r="G120">
        <v>38</v>
      </c>
      <c r="H120">
        <v>0</v>
      </c>
      <c r="I120">
        <v>26</v>
      </c>
      <c r="J120">
        <v>0</v>
      </c>
      <c r="K120">
        <v>11</v>
      </c>
      <c r="L120">
        <v>0</v>
      </c>
      <c r="M120">
        <v>467</v>
      </c>
      <c r="N120">
        <v>0</v>
      </c>
      <c r="O120">
        <v>37</v>
      </c>
      <c r="P120">
        <v>0</v>
      </c>
      <c r="Q120">
        <v>504</v>
      </c>
      <c r="R120">
        <v>0</v>
      </c>
      <c r="S120">
        <v>13</v>
      </c>
      <c r="T120">
        <v>0</v>
      </c>
      <c r="U120">
        <v>31235</v>
      </c>
      <c r="V120">
        <v>0</v>
      </c>
      <c r="W120">
        <v>0</v>
      </c>
      <c r="X120">
        <v>0</v>
      </c>
      <c r="Y120">
        <v>2990</v>
      </c>
      <c r="Z120">
        <v>0</v>
      </c>
      <c r="AA120">
        <v>372</v>
      </c>
      <c r="AB120">
        <v>0</v>
      </c>
      <c r="AC120">
        <v>132</v>
      </c>
    </row>
    <row r="121" spans="1:29" customFormat="1">
      <c r="A121" s="8">
        <v>43551</v>
      </c>
      <c r="B121">
        <v>0</v>
      </c>
      <c r="C121">
        <v>274</v>
      </c>
      <c r="D121">
        <v>0</v>
      </c>
      <c r="E121">
        <v>155</v>
      </c>
      <c r="F121">
        <v>0</v>
      </c>
      <c r="G121">
        <v>38</v>
      </c>
      <c r="H121">
        <v>0</v>
      </c>
      <c r="I121">
        <v>26</v>
      </c>
      <c r="J121">
        <v>0</v>
      </c>
      <c r="K121">
        <v>11</v>
      </c>
      <c r="L121">
        <v>0</v>
      </c>
      <c r="M121">
        <v>467</v>
      </c>
      <c r="N121">
        <v>0</v>
      </c>
      <c r="O121">
        <v>37</v>
      </c>
      <c r="P121">
        <v>0</v>
      </c>
      <c r="Q121">
        <v>504</v>
      </c>
      <c r="R121">
        <v>0</v>
      </c>
      <c r="S121">
        <v>13</v>
      </c>
      <c r="T121">
        <v>0</v>
      </c>
      <c r="U121">
        <v>31235</v>
      </c>
      <c r="V121">
        <v>0</v>
      </c>
      <c r="W121">
        <v>0</v>
      </c>
      <c r="X121">
        <v>0</v>
      </c>
      <c r="Y121">
        <v>2990</v>
      </c>
      <c r="Z121">
        <v>0</v>
      </c>
      <c r="AA121">
        <v>372</v>
      </c>
      <c r="AB121">
        <v>0</v>
      </c>
      <c r="AC121">
        <v>132</v>
      </c>
    </row>
    <row r="122" spans="1:29" customFormat="1">
      <c r="A122" s="8">
        <v>43552</v>
      </c>
      <c r="B122">
        <v>0</v>
      </c>
      <c r="C122">
        <v>274</v>
      </c>
      <c r="D122">
        <v>0</v>
      </c>
      <c r="E122">
        <v>155</v>
      </c>
      <c r="F122">
        <v>0</v>
      </c>
      <c r="G122">
        <v>38</v>
      </c>
      <c r="H122">
        <v>0</v>
      </c>
      <c r="I122">
        <v>26</v>
      </c>
      <c r="J122">
        <v>0</v>
      </c>
      <c r="K122">
        <v>11</v>
      </c>
      <c r="L122">
        <v>0</v>
      </c>
      <c r="M122">
        <v>467</v>
      </c>
      <c r="N122">
        <v>0</v>
      </c>
      <c r="O122">
        <v>37</v>
      </c>
      <c r="P122">
        <v>0</v>
      </c>
      <c r="Q122">
        <v>504</v>
      </c>
      <c r="R122">
        <v>0</v>
      </c>
      <c r="S122">
        <v>13</v>
      </c>
      <c r="T122">
        <v>0</v>
      </c>
      <c r="U122">
        <v>31235</v>
      </c>
      <c r="V122">
        <v>0</v>
      </c>
      <c r="W122">
        <v>0</v>
      </c>
      <c r="X122">
        <v>0</v>
      </c>
      <c r="Y122">
        <v>2990</v>
      </c>
      <c r="Z122">
        <v>0</v>
      </c>
      <c r="AA122">
        <v>372</v>
      </c>
      <c r="AB122">
        <v>0</v>
      </c>
      <c r="AC122">
        <v>132</v>
      </c>
    </row>
    <row r="123" spans="1:29" customFormat="1">
      <c r="A123" s="8">
        <v>43553</v>
      </c>
      <c r="B123">
        <v>0</v>
      </c>
      <c r="C123">
        <v>274</v>
      </c>
      <c r="D123">
        <v>0</v>
      </c>
      <c r="E123">
        <v>155</v>
      </c>
      <c r="F123">
        <v>0</v>
      </c>
      <c r="G123">
        <v>38</v>
      </c>
      <c r="H123">
        <v>0</v>
      </c>
      <c r="I123">
        <v>26</v>
      </c>
      <c r="J123">
        <v>0</v>
      </c>
      <c r="K123">
        <v>11</v>
      </c>
      <c r="L123">
        <v>0</v>
      </c>
      <c r="M123">
        <v>467</v>
      </c>
      <c r="N123">
        <v>0</v>
      </c>
      <c r="O123">
        <v>37</v>
      </c>
      <c r="P123">
        <v>0</v>
      </c>
      <c r="Q123">
        <v>504</v>
      </c>
      <c r="R123">
        <v>0</v>
      </c>
      <c r="S123">
        <v>13</v>
      </c>
      <c r="T123">
        <v>0</v>
      </c>
      <c r="U123">
        <v>31235</v>
      </c>
      <c r="V123">
        <v>0</v>
      </c>
      <c r="W123">
        <v>0</v>
      </c>
      <c r="X123">
        <v>0</v>
      </c>
      <c r="Y123">
        <v>2990</v>
      </c>
      <c r="Z123">
        <v>0</v>
      </c>
      <c r="AA123">
        <v>372</v>
      </c>
      <c r="AB123">
        <v>0</v>
      </c>
      <c r="AC123">
        <v>132</v>
      </c>
    </row>
    <row r="124" spans="1:29" customFormat="1">
      <c r="A124" s="8">
        <v>43554</v>
      </c>
      <c r="B124">
        <v>0</v>
      </c>
      <c r="C124">
        <v>274</v>
      </c>
      <c r="D124">
        <v>0</v>
      </c>
      <c r="E124">
        <v>155</v>
      </c>
      <c r="F124">
        <v>0</v>
      </c>
      <c r="G124">
        <v>38</v>
      </c>
      <c r="H124">
        <v>0</v>
      </c>
      <c r="I124">
        <v>26</v>
      </c>
      <c r="J124">
        <v>0</v>
      </c>
      <c r="K124">
        <v>11</v>
      </c>
      <c r="L124">
        <v>0</v>
      </c>
      <c r="M124">
        <v>467</v>
      </c>
      <c r="N124">
        <v>0</v>
      </c>
      <c r="O124">
        <v>37</v>
      </c>
      <c r="P124">
        <v>0</v>
      </c>
      <c r="Q124">
        <v>504</v>
      </c>
      <c r="R124">
        <v>0</v>
      </c>
      <c r="S124">
        <v>13</v>
      </c>
      <c r="T124">
        <v>0</v>
      </c>
      <c r="U124">
        <v>31235</v>
      </c>
      <c r="V124">
        <v>0</v>
      </c>
      <c r="W124">
        <v>0</v>
      </c>
      <c r="X124">
        <v>0</v>
      </c>
      <c r="Y124">
        <v>2990</v>
      </c>
      <c r="Z124">
        <v>0</v>
      </c>
      <c r="AA124">
        <v>372</v>
      </c>
      <c r="AB124">
        <v>0</v>
      </c>
      <c r="AC124">
        <v>132</v>
      </c>
    </row>
    <row r="125" spans="1:29" customFormat="1">
      <c r="A125" s="8">
        <v>43555</v>
      </c>
      <c r="B125">
        <v>0</v>
      </c>
      <c r="C125">
        <v>274</v>
      </c>
      <c r="D125">
        <v>0</v>
      </c>
      <c r="E125">
        <v>155</v>
      </c>
      <c r="F125">
        <v>0</v>
      </c>
      <c r="G125">
        <v>38</v>
      </c>
      <c r="H125">
        <v>0</v>
      </c>
      <c r="I125">
        <v>26</v>
      </c>
      <c r="J125">
        <v>0</v>
      </c>
      <c r="K125">
        <v>11</v>
      </c>
      <c r="L125">
        <v>0</v>
      </c>
      <c r="M125">
        <v>467</v>
      </c>
      <c r="N125">
        <v>0</v>
      </c>
      <c r="O125">
        <v>37</v>
      </c>
      <c r="P125">
        <v>0</v>
      </c>
      <c r="Q125">
        <v>504</v>
      </c>
      <c r="R125">
        <v>0</v>
      </c>
      <c r="S125">
        <v>13</v>
      </c>
      <c r="T125">
        <v>0</v>
      </c>
      <c r="U125">
        <v>31235</v>
      </c>
      <c r="V125">
        <v>0</v>
      </c>
      <c r="W125">
        <v>0</v>
      </c>
      <c r="X125">
        <v>0</v>
      </c>
      <c r="Y125">
        <v>2990</v>
      </c>
      <c r="Z125">
        <v>0</v>
      </c>
      <c r="AA125">
        <v>372</v>
      </c>
      <c r="AB125">
        <v>0</v>
      </c>
      <c r="AC125">
        <v>132</v>
      </c>
    </row>
    <row r="126" spans="1:29" customFormat="1">
      <c r="A126" s="8">
        <v>43556</v>
      </c>
      <c r="B126">
        <v>0</v>
      </c>
      <c r="C126">
        <v>274</v>
      </c>
      <c r="D126">
        <v>0</v>
      </c>
      <c r="E126">
        <v>155</v>
      </c>
      <c r="F126">
        <v>0</v>
      </c>
      <c r="G126">
        <v>38</v>
      </c>
      <c r="H126">
        <v>0</v>
      </c>
      <c r="I126">
        <v>26</v>
      </c>
      <c r="J126">
        <v>0</v>
      </c>
      <c r="K126">
        <v>11</v>
      </c>
      <c r="L126">
        <v>0</v>
      </c>
      <c r="M126">
        <v>467</v>
      </c>
      <c r="N126">
        <v>0</v>
      </c>
      <c r="O126">
        <v>37</v>
      </c>
      <c r="P126">
        <v>0</v>
      </c>
      <c r="Q126">
        <v>504</v>
      </c>
      <c r="R126">
        <v>0</v>
      </c>
      <c r="S126">
        <v>13</v>
      </c>
      <c r="T126">
        <v>0</v>
      </c>
      <c r="U126">
        <v>31235</v>
      </c>
      <c r="V126">
        <v>0</v>
      </c>
      <c r="W126">
        <v>0</v>
      </c>
      <c r="X126">
        <v>0</v>
      </c>
      <c r="Y126">
        <v>2990</v>
      </c>
      <c r="Z126">
        <v>0</v>
      </c>
      <c r="AA126">
        <v>372</v>
      </c>
      <c r="AB126">
        <v>0</v>
      </c>
      <c r="AC126">
        <v>132</v>
      </c>
    </row>
    <row r="127" spans="1:29" customFormat="1">
      <c r="A127" s="8">
        <v>43557</v>
      </c>
      <c r="B127">
        <v>0</v>
      </c>
      <c r="C127">
        <v>274</v>
      </c>
      <c r="D127">
        <v>0</v>
      </c>
      <c r="E127">
        <v>155</v>
      </c>
      <c r="F127">
        <v>0</v>
      </c>
      <c r="G127">
        <v>38</v>
      </c>
      <c r="H127">
        <v>0</v>
      </c>
      <c r="I127">
        <v>26</v>
      </c>
      <c r="J127">
        <v>0</v>
      </c>
      <c r="K127">
        <v>11</v>
      </c>
      <c r="L127">
        <v>0</v>
      </c>
      <c r="M127">
        <v>467</v>
      </c>
      <c r="N127">
        <v>0</v>
      </c>
      <c r="O127">
        <v>37</v>
      </c>
      <c r="P127">
        <v>0</v>
      </c>
      <c r="Q127">
        <v>504</v>
      </c>
      <c r="R127">
        <v>0</v>
      </c>
      <c r="S127">
        <v>13</v>
      </c>
      <c r="T127">
        <v>0</v>
      </c>
      <c r="U127">
        <v>31235</v>
      </c>
      <c r="V127">
        <v>0</v>
      </c>
      <c r="W127">
        <v>0</v>
      </c>
      <c r="X127">
        <v>0</v>
      </c>
      <c r="Y127">
        <v>2990</v>
      </c>
      <c r="Z127">
        <v>0</v>
      </c>
      <c r="AA127">
        <v>372</v>
      </c>
      <c r="AB127">
        <v>0</v>
      </c>
      <c r="AC127">
        <v>132</v>
      </c>
    </row>
    <row r="128" spans="1:29" customFormat="1">
      <c r="A128" s="8">
        <v>43558</v>
      </c>
      <c r="B128">
        <v>0</v>
      </c>
      <c r="C128">
        <v>274</v>
      </c>
      <c r="D128">
        <v>0</v>
      </c>
      <c r="E128">
        <v>155</v>
      </c>
      <c r="F128">
        <v>0</v>
      </c>
      <c r="G128">
        <v>38</v>
      </c>
      <c r="H128">
        <v>0</v>
      </c>
      <c r="I128">
        <v>26</v>
      </c>
      <c r="J128">
        <v>0</v>
      </c>
      <c r="K128">
        <v>11</v>
      </c>
      <c r="L128">
        <v>0</v>
      </c>
      <c r="M128">
        <v>467</v>
      </c>
      <c r="N128">
        <v>0</v>
      </c>
      <c r="O128">
        <v>37</v>
      </c>
      <c r="P128">
        <v>0</v>
      </c>
      <c r="Q128">
        <v>504</v>
      </c>
      <c r="R128">
        <v>0</v>
      </c>
      <c r="S128">
        <v>13</v>
      </c>
      <c r="T128">
        <v>0</v>
      </c>
      <c r="U128">
        <v>31235</v>
      </c>
      <c r="V128">
        <v>0</v>
      </c>
      <c r="W128">
        <v>0</v>
      </c>
      <c r="X128">
        <v>0</v>
      </c>
      <c r="Y128">
        <v>2990</v>
      </c>
      <c r="Z128">
        <v>0</v>
      </c>
      <c r="AA128">
        <v>372</v>
      </c>
      <c r="AB128">
        <v>0</v>
      </c>
      <c r="AC128">
        <v>132</v>
      </c>
    </row>
    <row r="129" spans="1:29" customFormat="1">
      <c r="A129" s="8">
        <v>43559</v>
      </c>
      <c r="B129">
        <v>0</v>
      </c>
      <c r="C129">
        <v>274</v>
      </c>
      <c r="D129">
        <v>0</v>
      </c>
      <c r="E129">
        <v>155</v>
      </c>
      <c r="F129">
        <v>0</v>
      </c>
      <c r="G129">
        <v>38</v>
      </c>
      <c r="H129">
        <v>0</v>
      </c>
      <c r="I129">
        <v>26</v>
      </c>
      <c r="J129">
        <v>0</v>
      </c>
      <c r="K129">
        <v>11</v>
      </c>
      <c r="L129">
        <v>0</v>
      </c>
      <c r="M129">
        <v>467</v>
      </c>
      <c r="N129">
        <v>0</v>
      </c>
      <c r="O129">
        <v>37</v>
      </c>
      <c r="P129">
        <v>0</v>
      </c>
      <c r="Q129">
        <v>504</v>
      </c>
      <c r="R129">
        <v>0</v>
      </c>
      <c r="S129">
        <v>13</v>
      </c>
      <c r="T129">
        <v>0</v>
      </c>
      <c r="U129">
        <v>31235</v>
      </c>
      <c r="V129">
        <v>0</v>
      </c>
      <c r="W129">
        <v>0</v>
      </c>
      <c r="X129">
        <v>0</v>
      </c>
      <c r="Y129">
        <v>2990</v>
      </c>
      <c r="Z129">
        <v>0</v>
      </c>
      <c r="AA129">
        <v>372</v>
      </c>
      <c r="AB129">
        <v>0</v>
      </c>
      <c r="AC129">
        <v>132</v>
      </c>
    </row>
    <row r="130" spans="1:29" customFormat="1">
      <c r="A130" s="8">
        <v>43560</v>
      </c>
      <c r="B130">
        <v>0</v>
      </c>
      <c r="C130">
        <v>274</v>
      </c>
      <c r="D130">
        <v>0</v>
      </c>
      <c r="E130">
        <v>155</v>
      </c>
      <c r="F130">
        <v>0</v>
      </c>
      <c r="G130">
        <v>38</v>
      </c>
      <c r="H130">
        <v>0</v>
      </c>
      <c r="I130">
        <v>26</v>
      </c>
      <c r="J130">
        <v>0</v>
      </c>
      <c r="K130">
        <v>11</v>
      </c>
      <c r="L130">
        <v>0</v>
      </c>
      <c r="M130">
        <v>467</v>
      </c>
      <c r="N130">
        <v>0</v>
      </c>
      <c r="O130">
        <v>37</v>
      </c>
      <c r="P130">
        <v>0</v>
      </c>
      <c r="Q130">
        <v>504</v>
      </c>
      <c r="R130">
        <v>0</v>
      </c>
      <c r="S130">
        <v>13</v>
      </c>
      <c r="T130">
        <v>0</v>
      </c>
      <c r="U130">
        <v>31235</v>
      </c>
      <c r="V130">
        <v>0</v>
      </c>
      <c r="W130">
        <v>0</v>
      </c>
      <c r="X130">
        <v>0</v>
      </c>
      <c r="Y130">
        <v>2990</v>
      </c>
      <c r="Z130">
        <v>0</v>
      </c>
      <c r="AA130">
        <v>372</v>
      </c>
      <c r="AB130">
        <v>0</v>
      </c>
      <c r="AC130">
        <v>132</v>
      </c>
    </row>
    <row r="131" spans="1:29" customFormat="1">
      <c r="A131" s="8">
        <v>43561</v>
      </c>
      <c r="B131">
        <v>0</v>
      </c>
      <c r="C131">
        <v>274</v>
      </c>
      <c r="D131">
        <v>0</v>
      </c>
      <c r="E131">
        <v>155</v>
      </c>
      <c r="F131">
        <v>0</v>
      </c>
      <c r="G131">
        <v>38</v>
      </c>
      <c r="H131">
        <v>0</v>
      </c>
      <c r="I131">
        <v>26</v>
      </c>
      <c r="J131">
        <v>0</v>
      </c>
      <c r="K131">
        <v>11</v>
      </c>
      <c r="L131">
        <v>0</v>
      </c>
      <c r="M131">
        <v>467</v>
      </c>
      <c r="N131">
        <v>0</v>
      </c>
      <c r="O131">
        <v>37</v>
      </c>
      <c r="P131">
        <v>0</v>
      </c>
      <c r="Q131">
        <v>504</v>
      </c>
      <c r="R131">
        <v>0</v>
      </c>
      <c r="S131">
        <v>13</v>
      </c>
      <c r="T131">
        <v>0</v>
      </c>
      <c r="U131">
        <v>31235</v>
      </c>
      <c r="V131">
        <v>0</v>
      </c>
      <c r="W131">
        <v>0</v>
      </c>
      <c r="X131">
        <v>0</v>
      </c>
      <c r="Y131">
        <v>2990</v>
      </c>
      <c r="Z131">
        <v>0</v>
      </c>
      <c r="AA131">
        <v>372</v>
      </c>
      <c r="AB131">
        <v>0</v>
      </c>
      <c r="AC131">
        <v>132</v>
      </c>
    </row>
    <row r="132" spans="1:29" customFormat="1">
      <c r="A132" s="8">
        <v>43562</v>
      </c>
      <c r="B132">
        <v>0</v>
      </c>
      <c r="C132">
        <v>274</v>
      </c>
      <c r="D132">
        <v>0</v>
      </c>
      <c r="E132">
        <v>155</v>
      </c>
      <c r="F132">
        <v>0</v>
      </c>
      <c r="G132">
        <v>38</v>
      </c>
      <c r="H132">
        <v>0</v>
      </c>
      <c r="I132">
        <v>26</v>
      </c>
      <c r="J132">
        <v>0</v>
      </c>
      <c r="K132">
        <v>11</v>
      </c>
      <c r="L132">
        <v>0</v>
      </c>
      <c r="M132">
        <v>467</v>
      </c>
      <c r="N132">
        <v>0</v>
      </c>
      <c r="O132">
        <v>37</v>
      </c>
      <c r="P132">
        <v>0</v>
      </c>
      <c r="Q132">
        <v>504</v>
      </c>
      <c r="R132">
        <v>0</v>
      </c>
      <c r="S132">
        <v>13</v>
      </c>
      <c r="T132">
        <v>0</v>
      </c>
      <c r="U132">
        <v>31235</v>
      </c>
      <c r="V132">
        <v>0</v>
      </c>
      <c r="W132">
        <v>0</v>
      </c>
      <c r="X132">
        <v>0</v>
      </c>
      <c r="Y132">
        <v>2990</v>
      </c>
      <c r="Z132">
        <v>0</v>
      </c>
      <c r="AA132">
        <v>372</v>
      </c>
      <c r="AB132">
        <v>0</v>
      </c>
      <c r="AC132">
        <v>132</v>
      </c>
    </row>
    <row r="133" spans="1:29" customFormat="1">
      <c r="A133" s="8">
        <v>43563</v>
      </c>
      <c r="B133">
        <v>0</v>
      </c>
      <c r="C133">
        <v>274</v>
      </c>
      <c r="D133">
        <v>0</v>
      </c>
      <c r="E133">
        <v>155</v>
      </c>
      <c r="F133">
        <v>0</v>
      </c>
      <c r="G133">
        <v>38</v>
      </c>
      <c r="H133">
        <v>0</v>
      </c>
      <c r="I133">
        <v>26</v>
      </c>
      <c r="J133">
        <v>0</v>
      </c>
      <c r="K133">
        <v>11</v>
      </c>
      <c r="L133">
        <v>0</v>
      </c>
      <c r="M133">
        <v>467</v>
      </c>
      <c r="N133">
        <v>0</v>
      </c>
      <c r="O133">
        <v>37</v>
      </c>
      <c r="P133">
        <v>0</v>
      </c>
      <c r="Q133">
        <v>504</v>
      </c>
      <c r="R133">
        <v>0</v>
      </c>
      <c r="S133">
        <v>13</v>
      </c>
      <c r="T133">
        <v>0</v>
      </c>
      <c r="U133">
        <v>31235</v>
      </c>
      <c r="V133">
        <v>0</v>
      </c>
      <c r="W133">
        <v>0</v>
      </c>
      <c r="X133">
        <v>0</v>
      </c>
      <c r="Y133">
        <v>2990</v>
      </c>
      <c r="Z133">
        <v>0</v>
      </c>
      <c r="AA133">
        <v>372</v>
      </c>
      <c r="AB133">
        <v>0</v>
      </c>
      <c r="AC133">
        <v>132</v>
      </c>
    </row>
    <row r="134" spans="1:29" customFormat="1">
      <c r="A134" s="8">
        <v>43564</v>
      </c>
      <c r="B134">
        <v>0</v>
      </c>
      <c r="C134">
        <v>274</v>
      </c>
      <c r="D134">
        <v>0</v>
      </c>
      <c r="E134">
        <v>155</v>
      </c>
      <c r="F134">
        <v>0</v>
      </c>
      <c r="G134">
        <v>38</v>
      </c>
      <c r="H134">
        <v>0</v>
      </c>
      <c r="I134">
        <v>26</v>
      </c>
      <c r="J134">
        <v>0</v>
      </c>
      <c r="K134">
        <v>11</v>
      </c>
      <c r="L134">
        <v>0</v>
      </c>
      <c r="M134">
        <v>467</v>
      </c>
      <c r="N134">
        <v>0</v>
      </c>
      <c r="O134">
        <v>37</v>
      </c>
      <c r="P134">
        <v>0</v>
      </c>
      <c r="Q134">
        <v>504</v>
      </c>
      <c r="R134">
        <v>0</v>
      </c>
      <c r="S134">
        <v>13</v>
      </c>
      <c r="T134">
        <v>0</v>
      </c>
      <c r="U134">
        <v>31235</v>
      </c>
      <c r="V134">
        <v>0</v>
      </c>
      <c r="W134">
        <v>0</v>
      </c>
      <c r="X134">
        <v>0</v>
      </c>
      <c r="Y134">
        <v>2990</v>
      </c>
      <c r="Z134">
        <v>0</v>
      </c>
      <c r="AA134">
        <v>372</v>
      </c>
      <c r="AB134">
        <v>0</v>
      </c>
      <c r="AC134">
        <v>132</v>
      </c>
    </row>
    <row r="135" spans="1:29" customFormat="1">
      <c r="A135" s="8">
        <v>43565</v>
      </c>
      <c r="B135">
        <v>0</v>
      </c>
      <c r="C135">
        <v>274</v>
      </c>
      <c r="D135">
        <v>0</v>
      </c>
      <c r="E135">
        <v>155</v>
      </c>
      <c r="F135">
        <v>0</v>
      </c>
      <c r="G135">
        <v>38</v>
      </c>
      <c r="H135">
        <v>0</v>
      </c>
      <c r="I135">
        <v>26</v>
      </c>
      <c r="J135">
        <v>0</v>
      </c>
      <c r="K135">
        <v>11</v>
      </c>
      <c r="L135">
        <v>0</v>
      </c>
      <c r="M135">
        <v>467</v>
      </c>
      <c r="N135">
        <v>0</v>
      </c>
      <c r="O135">
        <v>37</v>
      </c>
      <c r="P135">
        <v>0</v>
      </c>
      <c r="Q135">
        <v>504</v>
      </c>
      <c r="R135">
        <v>0</v>
      </c>
      <c r="S135">
        <v>13</v>
      </c>
      <c r="T135">
        <v>0</v>
      </c>
      <c r="U135">
        <v>31235</v>
      </c>
      <c r="V135">
        <v>0</v>
      </c>
      <c r="W135">
        <v>0</v>
      </c>
      <c r="X135">
        <v>0</v>
      </c>
      <c r="Y135">
        <v>2990</v>
      </c>
      <c r="Z135">
        <v>0</v>
      </c>
      <c r="AA135">
        <v>372</v>
      </c>
      <c r="AB135">
        <v>0</v>
      </c>
      <c r="AC135">
        <v>132</v>
      </c>
    </row>
    <row r="136" spans="1:29" customFormat="1">
      <c r="A136" s="8">
        <v>43566</v>
      </c>
      <c r="B136">
        <v>0</v>
      </c>
      <c r="C136">
        <v>274</v>
      </c>
      <c r="D136">
        <v>0</v>
      </c>
      <c r="E136">
        <v>155</v>
      </c>
      <c r="F136">
        <v>0</v>
      </c>
      <c r="G136">
        <v>38</v>
      </c>
      <c r="H136">
        <v>0</v>
      </c>
      <c r="I136">
        <v>26</v>
      </c>
      <c r="J136">
        <v>0</v>
      </c>
      <c r="K136">
        <v>11</v>
      </c>
      <c r="L136">
        <v>0</v>
      </c>
      <c r="M136">
        <v>467</v>
      </c>
      <c r="N136">
        <v>0</v>
      </c>
      <c r="O136">
        <v>37</v>
      </c>
      <c r="P136">
        <v>0</v>
      </c>
      <c r="Q136">
        <v>504</v>
      </c>
      <c r="R136">
        <v>0</v>
      </c>
      <c r="S136">
        <v>13</v>
      </c>
      <c r="T136">
        <v>0</v>
      </c>
      <c r="U136">
        <v>31235</v>
      </c>
      <c r="V136">
        <v>0</v>
      </c>
      <c r="W136">
        <v>0</v>
      </c>
      <c r="X136">
        <v>0</v>
      </c>
      <c r="Y136">
        <v>2990</v>
      </c>
      <c r="Z136">
        <v>0</v>
      </c>
      <c r="AA136">
        <v>372</v>
      </c>
      <c r="AB136">
        <v>0</v>
      </c>
      <c r="AC136">
        <v>132</v>
      </c>
    </row>
    <row r="137" spans="1:29" customFormat="1">
      <c r="A137" s="8">
        <v>43567</v>
      </c>
      <c r="B137">
        <v>0</v>
      </c>
      <c r="C137">
        <v>274</v>
      </c>
      <c r="D137">
        <v>0</v>
      </c>
      <c r="E137">
        <v>155</v>
      </c>
      <c r="F137">
        <v>0</v>
      </c>
      <c r="G137">
        <v>38</v>
      </c>
      <c r="H137">
        <v>0</v>
      </c>
      <c r="I137">
        <v>26</v>
      </c>
      <c r="J137">
        <v>0</v>
      </c>
      <c r="K137">
        <v>11</v>
      </c>
      <c r="L137">
        <v>0</v>
      </c>
      <c r="M137">
        <v>467</v>
      </c>
      <c r="N137">
        <v>0</v>
      </c>
      <c r="O137">
        <v>37</v>
      </c>
      <c r="P137">
        <v>0</v>
      </c>
      <c r="Q137">
        <v>504</v>
      </c>
      <c r="R137">
        <v>0</v>
      </c>
      <c r="S137">
        <v>13</v>
      </c>
      <c r="T137">
        <v>0</v>
      </c>
      <c r="U137">
        <v>31235</v>
      </c>
      <c r="V137">
        <v>0</v>
      </c>
      <c r="W137">
        <v>0</v>
      </c>
      <c r="X137">
        <v>0</v>
      </c>
      <c r="Y137">
        <v>2990</v>
      </c>
      <c r="Z137">
        <v>0</v>
      </c>
      <c r="AA137">
        <v>372</v>
      </c>
      <c r="AB137">
        <v>0</v>
      </c>
      <c r="AC137">
        <v>132</v>
      </c>
    </row>
    <row r="138" spans="1:29" customFormat="1">
      <c r="A138" s="8">
        <v>43568</v>
      </c>
      <c r="B138">
        <v>0</v>
      </c>
      <c r="C138">
        <v>274</v>
      </c>
      <c r="D138">
        <v>0</v>
      </c>
      <c r="E138">
        <v>155</v>
      </c>
      <c r="F138">
        <v>0</v>
      </c>
      <c r="G138">
        <v>38</v>
      </c>
      <c r="H138">
        <v>0</v>
      </c>
      <c r="I138">
        <v>26</v>
      </c>
      <c r="J138">
        <v>0</v>
      </c>
      <c r="K138">
        <v>11</v>
      </c>
      <c r="L138">
        <v>0</v>
      </c>
      <c r="M138">
        <v>467</v>
      </c>
      <c r="N138">
        <v>0</v>
      </c>
      <c r="O138">
        <v>37</v>
      </c>
      <c r="P138">
        <v>0</v>
      </c>
      <c r="Q138">
        <v>504</v>
      </c>
      <c r="R138">
        <v>0</v>
      </c>
      <c r="S138">
        <v>13</v>
      </c>
      <c r="T138">
        <v>0</v>
      </c>
      <c r="U138">
        <v>31235</v>
      </c>
      <c r="V138">
        <v>0</v>
      </c>
      <c r="W138">
        <v>0</v>
      </c>
      <c r="X138">
        <v>0</v>
      </c>
      <c r="Y138">
        <v>2990</v>
      </c>
      <c r="Z138">
        <v>0</v>
      </c>
      <c r="AA138">
        <v>372</v>
      </c>
      <c r="AB138">
        <v>0</v>
      </c>
      <c r="AC138">
        <v>132</v>
      </c>
    </row>
    <row r="139" spans="1:29" customFormat="1">
      <c r="A139" s="8">
        <v>43569</v>
      </c>
      <c r="B139">
        <v>0</v>
      </c>
      <c r="C139">
        <v>274</v>
      </c>
      <c r="D139">
        <v>0</v>
      </c>
      <c r="E139">
        <v>155</v>
      </c>
      <c r="F139">
        <v>0</v>
      </c>
      <c r="G139">
        <v>38</v>
      </c>
      <c r="H139">
        <v>0</v>
      </c>
      <c r="I139">
        <v>26</v>
      </c>
      <c r="J139">
        <v>0</v>
      </c>
      <c r="K139">
        <v>11</v>
      </c>
      <c r="L139">
        <v>0</v>
      </c>
      <c r="M139">
        <v>467</v>
      </c>
      <c r="N139">
        <v>0</v>
      </c>
      <c r="O139">
        <v>37</v>
      </c>
      <c r="P139">
        <v>0</v>
      </c>
      <c r="Q139">
        <v>504</v>
      </c>
      <c r="R139">
        <v>0</v>
      </c>
      <c r="S139">
        <v>13</v>
      </c>
      <c r="T139">
        <v>0</v>
      </c>
      <c r="U139">
        <v>31235</v>
      </c>
      <c r="V139">
        <v>0</v>
      </c>
      <c r="W139">
        <v>0</v>
      </c>
      <c r="X139">
        <v>0</v>
      </c>
      <c r="Y139">
        <v>2990</v>
      </c>
      <c r="Z139">
        <v>0</v>
      </c>
      <c r="AA139">
        <v>372</v>
      </c>
      <c r="AB139">
        <v>0</v>
      </c>
      <c r="AC139">
        <v>132</v>
      </c>
    </row>
    <row r="140" spans="1:29" customFormat="1">
      <c r="A140" s="8">
        <v>43570</v>
      </c>
      <c r="B140">
        <v>0</v>
      </c>
      <c r="C140">
        <v>274</v>
      </c>
      <c r="D140">
        <v>0</v>
      </c>
      <c r="E140">
        <v>155</v>
      </c>
      <c r="F140">
        <v>0</v>
      </c>
      <c r="G140">
        <v>38</v>
      </c>
      <c r="H140">
        <v>0</v>
      </c>
      <c r="I140">
        <v>26</v>
      </c>
      <c r="J140">
        <v>0</v>
      </c>
      <c r="K140">
        <v>11</v>
      </c>
      <c r="L140">
        <v>0</v>
      </c>
      <c r="M140">
        <v>467</v>
      </c>
      <c r="N140">
        <v>0</v>
      </c>
      <c r="O140">
        <v>37</v>
      </c>
      <c r="P140">
        <v>0</v>
      </c>
      <c r="Q140">
        <v>504</v>
      </c>
      <c r="R140">
        <v>0</v>
      </c>
      <c r="S140">
        <v>13</v>
      </c>
      <c r="T140">
        <v>0</v>
      </c>
      <c r="U140">
        <v>31235</v>
      </c>
      <c r="V140">
        <v>0</v>
      </c>
      <c r="W140">
        <v>0</v>
      </c>
      <c r="X140">
        <v>0</v>
      </c>
      <c r="Y140">
        <v>2990</v>
      </c>
      <c r="Z140">
        <v>0</v>
      </c>
      <c r="AA140">
        <v>372</v>
      </c>
      <c r="AB140">
        <v>0</v>
      </c>
      <c r="AC140">
        <v>132</v>
      </c>
    </row>
    <row r="141" spans="1:29">
      <c r="A141" s="8">
        <v>43571</v>
      </c>
      <c r="B141">
        <v>0</v>
      </c>
      <c r="C141">
        <v>274</v>
      </c>
      <c r="D141">
        <v>0</v>
      </c>
      <c r="E141">
        <v>155</v>
      </c>
      <c r="F141">
        <v>0</v>
      </c>
      <c r="G141">
        <v>38</v>
      </c>
      <c r="H141">
        <v>0</v>
      </c>
      <c r="I141">
        <v>26</v>
      </c>
      <c r="J141">
        <v>0</v>
      </c>
      <c r="K141">
        <v>11</v>
      </c>
      <c r="L141">
        <v>0</v>
      </c>
      <c r="M141">
        <v>467</v>
      </c>
      <c r="N141">
        <v>0</v>
      </c>
      <c r="O141">
        <v>37</v>
      </c>
      <c r="P141">
        <v>0</v>
      </c>
      <c r="Q141">
        <v>504</v>
      </c>
      <c r="R141">
        <v>0</v>
      </c>
      <c r="S141">
        <v>13</v>
      </c>
      <c r="T141">
        <v>0</v>
      </c>
      <c r="U141">
        <v>31235</v>
      </c>
      <c r="V141">
        <v>0</v>
      </c>
      <c r="W141">
        <v>0</v>
      </c>
      <c r="X141">
        <v>0</v>
      </c>
      <c r="Y141">
        <v>2990</v>
      </c>
      <c r="Z141">
        <v>0</v>
      </c>
      <c r="AA141">
        <v>372</v>
      </c>
      <c r="AB141">
        <v>0</v>
      </c>
      <c r="AC141">
        <v>132</v>
      </c>
    </row>
    <row r="142" spans="1:29">
      <c r="A142" s="8">
        <v>43572</v>
      </c>
      <c r="B142">
        <v>0</v>
      </c>
      <c r="C142">
        <v>274</v>
      </c>
      <c r="D142">
        <v>0</v>
      </c>
      <c r="E142">
        <v>155</v>
      </c>
      <c r="F142">
        <v>0</v>
      </c>
      <c r="G142">
        <v>38</v>
      </c>
      <c r="H142">
        <v>0</v>
      </c>
      <c r="I142">
        <v>26</v>
      </c>
      <c r="J142">
        <v>0</v>
      </c>
      <c r="K142">
        <v>11</v>
      </c>
      <c r="L142">
        <v>0</v>
      </c>
      <c r="M142">
        <v>467</v>
      </c>
      <c r="N142">
        <v>0</v>
      </c>
      <c r="O142">
        <v>37</v>
      </c>
      <c r="P142">
        <v>0</v>
      </c>
      <c r="Q142">
        <v>504</v>
      </c>
      <c r="R142">
        <v>0</v>
      </c>
      <c r="S142">
        <v>13</v>
      </c>
      <c r="T142">
        <v>0</v>
      </c>
      <c r="U142">
        <v>31235</v>
      </c>
      <c r="V142">
        <v>0</v>
      </c>
      <c r="W142">
        <v>0</v>
      </c>
      <c r="X142">
        <v>0</v>
      </c>
      <c r="Y142">
        <v>2990</v>
      </c>
      <c r="Z142">
        <v>0</v>
      </c>
      <c r="AA142">
        <v>372</v>
      </c>
      <c r="AB142">
        <v>0</v>
      </c>
      <c r="AC142">
        <v>132</v>
      </c>
    </row>
    <row r="143" spans="1:29">
      <c r="A143" s="8">
        <v>43573</v>
      </c>
      <c r="B143">
        <v>0</v>
      </c>
      <c r="C143">
        <v>274</v>
      </c>
      <c r="D143">
        <v>0</v>
      </c>
      <c r="E143">
        <v>155</v>
      </c>
      <c r="F143">
        <v>0</v>
      </c>
      <c r="G143">
        <v>38</v>
      </c>
      <c r="H143">
        <v>0</v>
      </c>
      <c r="I143">
        <v>26</v>
      </c>
      <c r="J143">
        <v>0</v>
      </c>
      <c r="K143">
        <v>11</v>
      </c>
      <c r="L143">
        <v>0</v>
      </c>
      <c r="M143">
        <v>467</v>
      </c>
      <c r="N143">
        <v>0</v>
      </c>
      <c r="O143">
        <v>37</v>
      </c>
      <c r="P143">
        <v>0</v>
      </c>
      <c r="Q143">
        <v>504</v>
      </c>
      <c r="R143">
        <v>0</v>
      </c>
      <c r="S143">
        <v>13</v>
      </c>
      <c r="T143">
        <v>0</v>
      </c>
      <c r="U143">
        <v>31235</v>
      </c>
      <c r="V143">
        <v>0</v>
      </c>
      <c r="W143">
        <v>0</v>
      </c>
      <c r="X143">
        <v>0</v>
      </c>
      <c r="Y143">
        <v>2990</v>
      </c>
      <c r="Z143">
        <v>0</v>
      </c>
      <c r="AA143">
        <v>372</v>
      </c>
      <c r="AB143">
        <v>0</v>
      </c>
      <c r="AC143">
        <v>132</v>
      </c>
    </row>
    <row r="144" spans="1:29">
      <c r="A144" s="8">
        <v>43574</v>
      </c>
      <c r="B144">
        <v>0</v>
      </c>
      <c r="C144">
        <v>274</v>
      </c>
      <c r="D144">
        <v>0</v>
      </c>
      <c r="E144">
        <v>155</v>
      </c>
      <c r="F144">
        <v>0</v>
      </c>
      <c r="G144">
        <v>38</v>
      </c>
      <c r="H144">
        <v>0</v>
      </c>
      <c r="I144">
        <v>26</v>
      </c>
      <c r="J144">
        <v>0</v>
      </c>
      <c r="K144">
        <v>11</v>
      </c>
      <c r="L144">
        <v>0</v>
      </c>
      <c r="M144">
        <v>467</v>
      </c>
      <c r="N144">
        <v>0</v>
      </c>
      <c r="O144">
        <v>37</v>
      </c>
      <c r="P144">
        <v>0</v>
      </c>
      <c r="Q144">
        <v>504</v>
      </c>
      <c r="R144">
        <v>0</v>
      </c>
      <c r="S144">
        <v>13</v>
      </c>
      <c r="T144">
        <v>0</v>
      </c>
      <c r="U144">
        <v>31235</v>
      </c>
      <c r="V144">
        <v>0</v>
      </c>
      <c r="W144">
        <v>0</v>
      </c>
      <c r="X144">
        <v>0</v>
      </c>
      <c r="Y144">
        <v>2990</v>
      </c>
      <c r="Z144">
        <v>0</v>
      </c>
      <c r="AA144">
        <v>372</v>
      </c>
      <c r="AB144">
        <v>0</v>
      </c>
      <c r="AC144">
        <v>132</v>
      </c>
    </row>
    <row r="145" spans="1:29" s="36" customFormat="1">
      <c r="A145" s="8">
        <v>43575</v>
      </c>
      <c r="B145">
        <v>0</v>
      </c>
      <c r="C145">
        <v>274</v>
      </c>
      <c r="D145">
        <v>0</v>
      </c>
      <c r="E145">
        <v>155</v>
      </c>
      <c r="F145">
        <v>0</v>
      </c>
      <c r="G145">
        <v>38</v>
      </c>
      <c r="H145">
        <v>0</v>
      </c>
      <c r="I145">
        <v>26</v>
      </c>
      <c r="J145">
        <v>0</v>
      </c>
      <c r="K145">
        <v>11</v>
      </c>
      <c r="L145">
        <v>0</v>
      </c>
      <c r="M145">
        <v>467</v>
      </c>
      <c r="N145">
        <v>0</v>
      </c>
      <c r="O145">
        <v>37</v>
      </c>
      <c r="P145">
        <v>0</v>
      </c>
      <c r="Q145">
        <v>504</v>
      </c>
      <c r="R145">
        <v>0</v>
      </c>
      <c r="S145">
        <v>13</v>
      </c>
      <c r="T145">
        <v>0</v>
      </c>
      <c r="U145">
        <v>31235</v>
      </c>
      <c r="V145">
        <v>0</v>
      </c>
      <c r="W145">
        <v>0</v>
      </c>
      <c r="X145">
        <v>0</v>
      </c>
      <c r="Y145">
        <v>2990</v>
      </c>
      <c r="Z145">
        <v>0</v>
      </c>
      <c r="AA145">
        <v>372</v>
      </c>
      <c r="AB145">
        <v>0</v>
      </c>
      <c r="AC145">
        <v>132</v>
      </c>
    </row>
    <row r="146" spans="1:29">
      <c r="A146" s="8">
        <v>43576</v>
      </c>
      <c r="B146">
        <v>0</v>
      </c>
      <c r="C146">
        <v>274</v>
      </c>
      <c r="D146">
        <v>0</v>
      </c>
      <c r="E146">
        <v>155</v>
      </c>
      <c r="F146">
        <v>0</v>
      </c>
      <c r="G146">
        <v>38</v>
      </c>
      <c r="H146">
        <v>0</v>
      </c>
      <c r="I146">
        <v>26</v>
      </c>
      <c r="J146">
        <v>0</v>
      </c>
      <c r="K146">
        <v>11</v>
      </c>
      <c r="L146">
        <v>0</v>
      </c>
      <c r="M146">
        <v>467</v>
      </c>
      <c r="N146">
        <v>0</v>
      </c>
      <c r="O146">
        <v>37</v>
      </c>
      <c r="P146">
        <v>0</v>
      </c>
      <c r="Q146">
        <v>504</v>
      </c>
      <c r="R146">
        <v>0</v>
      </c>
      <c r="S146">
        <v>13</v>
      </c>
      <c r="T146">
        <v>0</v>
      </c>
      <c r="U146">
        <v>31235</v>
      </c>
      <c r="V146">
        <v>0</v>
      </c>
      <c r="W146">
        <v>0</v>
      </c>
      <c r="X146">
        <v>0</v>
      </c>
      <c r="Y146">
        <v>2990</v>
      </c>
      <c r="Z146">
        <v>0</v>
      </c>
      <c r="AA146">
        <v>372</v>
      </c>
      <c r="AB146">
        <v>0</v>
      </c>
      <c r="AC146">
        <v>132</v>
      </c>
    </row>
    <row r="147" spans="1:29">
      <c r="A147" s="8">
        <v>43577</v>
      </c>
      <c r="B147">
        <v>0</v>
      </c>
      <c r="C147">
        <v>274</v>
      </c>
      <c r="D147">
        <v>0</v>
      </c>
      <c r="E147">
        <v>155</v>
      </c>
      <c r="F147">
        <v>0</v>
      </c>
      <c r="G147">
        <v>38</v>
      </c>
      <c r="H147">
        <v>0</v>
      </c>
      <c r="I147">
        <v>26</v>
      </c>
      <c r="J147">
        <v>0</v>
      </c>
      <c r="K147">
        <v>11</v>
      </c>
      <c r="L147">
        <v>0</v>
      </c>
      <c r="M147">
        <v>467</v>
      </c>
      <c r="N147">
        <v>0</v>
      </c>
      <c r="O147">
        <v>37</v>
      </c>
      <c r="P147">
        <v>0</v>
      </c>
      <c r="Q147">
        <v>504</v>
      </c>
      <c r="R147">
        <v>0</v>
      </c>
      <c r="S147">
        <v>13</v>
      </c>
      <c r="T147">
        <v>0</v>
      </c>
      <c r="U147">
        <v>31235</v>
      </c>
      <c r="V147">
        <v>0</v>
      </c>
      <c r="W147">
        <v>0</v>
      </c>
      <c r="X147">
        <v>0</v>
      </c>
      <c r="Y147">
        <v>2990</v>
      </c>
      <c r="Z147">
        <v>0</v>
      </c>
      <c r="AA147">
        <v>372</v>
      </c>
      <c r="AB147">
        <v>0</v>
      </c>
      <c r="AC147">
        <v>132</v>
      </c>
    </row>
    <row r="148" spans="1:29">
      <c r="A148" s="8">
        <v>43578</v>
      </c>
      <c r="B148">
        <v>0</v>
      </c>
      <c r="C148">
        <v>274</v>
      </c>
      <c r="D148">
        <v>0</v>
      </c>
      <c r="E148">
        <v>155</v>
      </c>
      <c r="F148">
        <v>0</v>
      </c>
      <c r="G148">
        <v>38</v>
      </c>
      <c r="H148">
        <v>0</v>
      </c>
      <c r="I148">
        <v>26</v>
      </c>
      <c r="J148">
        <v>0</v>
      </c>
      <c r="K148">
        <v>11</v>
      </c>
      <c r="L148">
        <v>0</v>
      </c>
      <c r="M148">
        <v>467</v>
      </c>
      <c r="N148">
        <v>0</v>
      </c>
      <c r="O148">
        <v>37</v>
      </c>
      <c r="P148">
        <v>0</v>
      </c>
      <c r="Q148">
        <v>504</v>
      </c>
      <c r="R148">
        <v>0</v>
      </c>
      <c r="S148">
        <v>13</v>
      </c>
      <c r="T148">
        <v>0</v>
      </c>
      <c r="U148">
        <v>31235</v>
      </c>
      <c r="V148">
        <v>0</v>
      </c>
      <c r="W148">
        <v>0</v>
      </c>
      <c r="X148">
        <v>0</v>
      </c>
      <c r="Y148">
        <v>2990</v>
      </c>
      <c r="Z148">
        <v>0</v>
      </c>
      <c r="AA148">
        <v>372</v>
      </c>
      <c r="AB148">
        <v>0</v>
      </c>
      <c r="AC148">
        <v>132</v>
      </c>
    </row>
    <row r="149" spans="1:29">
      <c r="A149" s="8">
        <v>43579</v>
      </c>
      <c r="B149">
        <v>0</v>
      </c>
      <c r="C149">
        <v>274</v>
      </c>
      <c r="D149">
        <v>0</v>
      </c>
      <c r="E149">
        <v>155</v>
      </c>
      <c r="F149">
        <v>0</v>
      </c>
      <c r="G149">
        <v>38</v>
      </c>
      <c r="H149">
        <v>0</v>
      </c>
      <c r="I149">
        <v>26</v>
      </c>
      <c r="J149">
        <v>0</v>
      </c>
      <c r="K149">
        <v>11</v>
      </c>
      <c r="L149">
        <v>0</v>
      </c>
      <c r="M149">
        <v>467</v>
      </c>
      <c r="N149">
        <v>0</v>
      </c>
      <c r="O149">
        <v>37</v>
      </c>
      <c r="P149">
        <v>0</v>
      </c>
      <c r="Q149">
        <v>504</v>
      </c>
      <c r="R149">
        <v>0</v>
      </c>
      <c r="S149">
        <v>13</v>
      </c>
      <c r="T149">
        <v>0</v>
      </c>
      <c r="U149">
        <v>31235</v>
      </c>
      <c r="V149">
        <v>0</v>
      </c>
      <c r="W149">
        <v>0</v>
      </c>
      <c r="X149">
        <v>0</v>
      </c>
      <c r="Y149">
        <v>2990</v>
      </c>
      <c r="Z149">
        <v>0</v>
      </c>
      <c r="AA149">
        <v>372</v>
      </c>
      <c r="AB149">
        <v>0</v>
      </c>
      <c r="AC149">
        <v>132</v>
      </c>
    </row>
    <row r="150" spans="1:29">
      <c r="A150" s="8">
        <v>43580</v>
      </c>
      <c r="B150">
        <v>0</v>
      </c>
      <c r="C150">
        <v>274</v>
      </c>
      <c r="D150">
        <v>0</v>
      </c>
      <c r="E150">
        <v>155</v>
      </c>
      <c r="F150">
        <v>0</v>
      </c>
      <c r="G150">
        <v>38</v>
      </c>
      <c r="H150">
        <v>0</v>
      </c>
      <c r="I150">
        <v>26</v>
      </c>
      <c r="J150">
        <v>0</v>
      </c>
      <c r="K150">
        <v>11</v>
      </c>
      <c r="L150">
        <v>0</v>
      </c>
      <c r="M150">
        <v>467</v>
      </c>
      <c r="N150">
        <v>0</v>
      </c>
      <c r="O150">
        <v>37</v>
      </c>
      <c r="P150">
        <v>0</v>
      </c>
      <c r="Q150">
        <v>504</v>
      </c>
      <c r="R150">
        <v>0</v>
      </c>
      <c r="S150">
        <v>13</v>
      </c>
      <c r="T150">
        <v>0</v>
      </c>
      <c r="U150">
        <v>31235</v>
      </c>
      <c r="V150">
        <v>0</v>
      </c>
      <c r="W150">
        <v>0</v>
      </c>
      <c r="X150">
        <v>0</v>
      </c>
      <c r="Y150">
        <v>2990</v>
      </c>
      <c r="Z150">
        <v>0</v>
      </c>
      <c r="AA150">
        <v>372</v>
      </c>
      <c r="AB150">
        <v>0</v>
      </c>
      <c r="AC150">
        <v>132</v>
      </c>
    </row>
    <row r="151" spans="1:29">
      <c r="A151" s="8">
        <v>43581</v>
      </c>
      <c r="B151">
        <v>0</v>
      </c>
      <c r="C151">
        <v>274</v>
      </c>
      <c r="D151">
        <v>0</v>
      </c>
      <c r="E151">
        <v>155</v>
      </c>
      <c r="F151">
        <v>0</v>
      </c>
      <c r="G151">
        <v>38</v>
      </c>
      <c r="H151">
        <v>0</v>
      </c>
      <c r="I151">
        <v>26</v>
      </c>
      <c r="J151">
        <v>0</v>
      </c>
      <c r="K151">
        <v>11</v>
      </c>
      <c r="L151">
        <v>0</v>
      </c>
      <c r="M151">
        <v>467</v>
      </c>
      <c r="N151">
        <v>0</v>
      </c>
      <c r="O151">
        <v>37</v>
      </c>
      <c r="P151">
        <v>0</v>
      </c>
      <c r="Q151">
        <v>504</v>
      </c>
      <c r="R151">
        <v>0</v>
      </c>
      <c r="S151">
        <v>13</v>
      </c>
      <c r="T151">
        <v>0</v>
      </c>
      <c r="U151">
        <v>31235</v>
      </c>
      <c r="V151">
        <v>0</v>
      </c>
      <c r="W151">
        <v>0</v>
      </c>
      <c r="X151">
        <v>0</v>
      </c>
      <c r="Y151">
        <v>2990</v>
      </c>
      <c r="Z151">
        <v>0</v>
      </c>
      <c r="AA151">
        <v>372</v>
      </c>
      <c r="AB151">
        <v>0</v>
      </c>
      <c r="AC151">
        <v>132</v>
      </c>
    </row>
    <row r="152" spans="1:29">
      <c r="A152" s="8">
        <v>43582</v>
      </c>
      <c r="B152">
        <v>0</v>
      </c>
      <c r="C152">
        <v>274</v>
      </c>
      <c r="D152">
        <v>0</v>
      </c>
      <c r="E152">
        <v>155</v>
      </c>
      <c r="F152">
        <v>0</v>
      </c>
      <c r="G152">
        <v>38</v>
      </c>
      <c r="H152">
        <v>0</v>
      </c>
      <c r="I152">
        <v>26</v>
      </c>
      <c r="J152">
        <v>0</v>
      </c>
      <c r="K152">
        <v>11</v>
      </c>
      <c r="L152">
        <v>0</v>
      </c>
      <c r="M152">
        <v>467</v>
      </c>
      <c r="N152">
        <v>0</v>
      </c>
      <c r="O152">
        <v>37</v>
      </c>
      <c r="P152">
        <v>0</v>
      </c>
      <c r="Q152">
        <v>504</v>
      </c>
      <c r="R152">
        <v>0</v>
      </c>
      <c r="S152">
        <v>13</v>
      </c>
      <c r="T152">
        <v>0</v>
      </c>
      <c r="U152">
        <v>31235</v>
      </c>
      <c r="V152">
        <v>0</v>
      </c>
      <c r="W152">
        <v>0</v>
      </c>
      <c r="X152">
        <v>0</v>
      </c>
      <c r="Y152">
        <v>2990</v>
      </c>
      <c r="Z152">
        <v>0</v>
      </c>
      <c r="AA152">
        <v>372</v>
      </c>
      <c r="AB152">
        <v>0</v>
      </c>
      <c r="AC152">
        <v>132</v>
      </c>
    </row>
    <row r="153" spans="1:29">
      <c r="A153" s="8">
        <v>43583</v>
      </c>
      <c r="B153">
        <v>0</v>
      </c>
      <c r="C153">
        <v>274</v>
      </c>
      <c r="D153">
        <v>0</v>
      </c>
      <c r="E153">
        <v>155</v>
      </c>
      <c r="F153">
        <v>0</v>
      </c>
      <c r="G153">
        <v>38</v>
      </c>
      <c r="H153">
        <v>0</v>
      </c>
      <c r="I153">
        <v>26</v>
      </c>
      <c r="J153">
        <v>0</v>
      </c>
      <c r="K153">
        <v>11</v>
      </c>
      <c r="L153">
        <v>0</v>
      </c>
      <c r="M153">
        <v>467</v>
      </c>
      <c r="N153">
        <v>0</v>
      </c>
      <c r="O153">
        <v>37</v>
      </c>
      <c r="P153">
        <v>0</v>
      </c>
      <c r="Q153">
        <v>504</v>
      </c>
      <c r="R153">
        <v>0</v>
      </c>
      <c r="S153">
        <v>13</v>
      </c>
      <c r="T153">
        <v>0</v>
      </c>
      <c r="U153">
        <v>31235</v>
      </c>
      <c r="V153">
        <v>0</v>
      </c>
      <c r="W153">
        <v>0</v>
      </c>
      <c r="X153">
        <v>0</v>
      </c>
      <c r="Y153">
        <v>2990</v>
      </c>
      <c r="Z153">
        <v>0</v>
      </c>
      <c r="AA153">
        <v>372</v>
      </c>
      <c r="AB153">
        <v>0</v>
      </c>
      <c r="AC153">
        <v>132</v>
      </c>
    </row>
    <row r="154" spans="1:29">
      <c r="A154" s="8">
        <v>43584</v>
      </c>
      <c r="B154">
        <v>0</v>
      </c>
      <c r="C154">
        <v>274</v>
      </c>
      <c r="D154">
        <v>0</v>
      </c>
      <c r="E154">
        <v>155</v>
      </c>
      <c r="F154">
        <v>0</v>
      </c>
      <c r="G154">
        <v>38</v>
      </c>
      <c r="H154">
        <v>0</v>
      </c>
      <c r="I154">
        <v>26</v>
      </c>
      <c r="J154">
        <v>0</v>
      </c>
      <c r="K154">
        <v>11</v>
      </c>
      <c r="L154">
        <v>0</v>
      </c>
      <c r="M154">
        <v>467</v>
      </c>
      <c r="N154">
        <v>0</v>
      </c>
      <c r="O154">
        <v>37</v>
      </c>
      <c r="P154">
        <v>0</v>
      </c>
      <c r="Q154">
        <v>504</v>
      </c>
      <c r="R154">
        <v>0</v>
      </c>
      <c r="S154">
        <v>13</v>
      </c>
      <c r="T154">
        <v>0</v>
      </c>
      <c r="U154">
        <v>31235</v>
      </c>
      <c r="V154">
        <v>0</v>
      </c>
      <c r="W154">
        <v>0</v>
      </c>
      <c r="X154">
        <v>0</v>
      </c>
      <c r="Y154">
        <v>2990</v>
      </c>
      <c r="Z154">
        <v>0</v>
      </c>
      <c r="AA154">
        <v>372</v>
      </c>
      <c r="AB154">
        <v>0</v>
      </c>
      <c r="AC154">
        <v>132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6600"/>
  </sheetPr>
  <dimension ref="A1:D22"/>
  <sheetViews>
    <sheetView workbookViewId="0">
      <selection activeCell="B2" sqref="B2"/>
    </sheetView>
  </sheetViews>
  <sheetFormatPr baseColWidth="10" defaultRowHeight="15" x14ac:dyDescent="0"/>
  <cols>
    <col min="1" max="1" width="40" bestFit="1" customWidth="1"/>
    <col min="2" max="2" width="13" customWidth="1"/>
    <col min="3" max="3" width="15.6640625" bestFit="1" customWidth="1"/>
  </cols>
  <sheetData>
    <row r="1" spans="1:4" s="5" customFormat="1">
      <c r="A1" t="s">
        <v>31</v>
      </c>
      <c r="B1" t="s">
        <v>30</v>
      </c>
      <c r="C1" s="5" t="str">
        <f t="shared" ref="C1:D8" si="0">A1</f>
        <v>Std</v>
      </c>
      <c r="D1" s="5" t="str">
        <f t="shared" si="0"/>
        <v>Qty</v>
      </c>
    </row>
    <row r="2" spans="1:4" s="5" customFormat="1">
      <c r="A2" t="s">
        <v>32</v>
      </c>
      <c r="B2" t="s">
        <v>30</v>
      </c>
      <c r="C2" s="5" t="str">
        <f t="shared" si="0"/>
        <v>Other</v>
      </c>
      <c r="D2" s="5" t="str">
        <f t="shared" si="0"/>
        <v>Qty</v>
      </c>
    </row>
    <row r="3" spans="1:4">
      <c r="A3" t="s">
        <v>39</v>
      </c>
      <c r="B3">
        <v>388</v>
      </c>
      <c r="C3" s="5" t="str">
        <f t="shared" si="0"/>
        <v>Past Participant</v>
      </c>
      <c r="D3" s="5">
        <f t="shared" si="0"/>
        <v>388</v>
      </c>
    </row>
    <row r="4" spans="1:4">
      <c r="A4" t="s">
        <v>38</v>
      </c>
      <c r="B4">
        <v>102</v>
      </c>
      <c r="C4" s="5" t="str">
        <f t="shared" si="0"/>
        <v>Family/Friend</v>
      </c>
      <c r="D4" s="5">
        <f t="shared" si="0"/>
        <v>102</v>
      </c>
    </row>
    <row r="5" spans="1:4">
      <c r="A5" t="s">
        <v>37</v>
      </c>
      <c r="B5">
        <v>23</v>
      </c>
      <c r="C5" s="5" t="str">
        <f t="shared" si="0"/>
        <v>Internet/Website</v>
      </c>
      <c r="D5" s="5">
        <f t="shared" si="0"/>
        <v>23</v>
      </c>
    </row>
    <row r="6" spans="1:4">
      <c r="A6" t="s">
        <v>36</v>
      </c>
      <c r="B6">
        <v>17</v>
      </c>
      <c r="C6" s="5" t="str">
        <f t="shared" si="0"/>
        <v>FFBC Member</v>
      </c>
      <c r="D6" s="5">
        <f t="shared" si="0"/>
        <v>17</v>
      </c>
    </row>
    <row r="7" spans="1:4">
      <c r="A7" t="s">
        <v>35</v>
      </c>
      <c r="B7">
        <v>7</v>
      </c>
      <c r="C7" s="5" t="str">
        <f t="shared" si="0"/>
        <v>Facebook</v>
      </c>
      <c r="D7" s="5">
        <f t="shared" si="0"/>
        <v>7</v>
      </c>
    </row>
    <row r="8" spans="1:4">
      <c r="A8" t="s">
        <v>33</v>
      </c>
      <c r="B8">
        <v>7</v>
      </c>
      <c r="C8" s="5" t="str">
        <f t="shared" si="0"/>
        <v>CycleCA</v>
      </c>
      <c r="D8" s="5">
        <f t="shared" si="0"/>
        <v>7</v>
      </c>
    </row>
    <row r="9" spans="1:4">
      <c r="A9" t="s">
        <v>34</v>
      </c>
      <c r="B9">
        <v>2</v>
      </c>
      <c r="C9" t="s">
        <v>74</v>
      </c>
      <c r="D9" s="5">
        <f>SUM(B9:B82)</f>
        <v>15</v>
      </c>
    </row>
    <row r="10" spans="1:4">
      <c r="A10" t="s">
        <v>76</v>
      </c>
      <c r="B10">
        <v>1</v>
      </c>
    </row>
    <row r="11" spans="1:4">
      <c r="A11" t="s">
        <v>77</v>
      </c>
      <c r="B11">
        <v>1</v>
      </c>
    </row>
    <row r="12" spans="1:4">
      <c r="A12" t="s">
        <v>71</v>
      </c>
      <c r="B12">
        <v>1</v>
      </c>
    </row>
    <row r="13" spans="1:4">
      <c r="A13" t="s">
        <v>78</v>
      </c>
      <c r="B13">
        <v>1</v>
      </c>
    </row>
    <row r="14" spans="1:4">
      <c r="A14" t="s">
        <v>79</v>
      </c>
      <c r="B14">
        <v>1</v>
      </c>
    </row>
    <row r="15" spans="1:4">
      <c r="A15" t="s">
        <v>82</v>
      </c>
      <c r="B15">
        <v>1</v>
      </c>
    </row>
    <row r="16" spans="1:4">
      <c r="A16" t="s">
        <v>97</v>
      </c>
      <c r="B16">
        <v>1</v>
      </c>
    </row>
    <row r="17" spans="1:2">
      <c r="A17" t="s">
        <v>83</v>
      </c>
      <c r="B17">
        <v>1</v>
      </c>
    </row>
    <row r="18" spans="1:2">
      <c r="A18" t="s">
        <v>80</v>
      </c>
      <c r="B18">
        <v>1</v>
      </c>
    </row>
    <row r="19" spans="1:2">
      <c r="A19" t="s">
        <v>72</v>
      </c>
      <c r="B19">
        <v>1</v>
      </c>
    </row>
    <row r="20" spans="1:2">
      <c r="A20" t="s">
        <v>73</v>
      </c>
      <c r="B20">
        <v>1</v>
      </c>
    </row>
    <row r="21" spans="1:2">
      <c r="A21" t="s">
        <v>81</v>
      </c>
      <c r="B21">
        <v>1</v>
      </c>
    </row>
    <row r="22" spans="1:2">
      <c r="A22" t="s">
        <v>75</v>
      </c>
      <c r="B22">
        <v>1</v>
      </c>
    </row>
  </sheetData>
  <autoFilter ref="A1:B12">
    <sortState ref="A2:B22">
      <sortCondition descending="1" ref="B1:B22"/>
    </sortState>
  </autoFilter>
  <sortState ref="A2:B15">
    <sortCondition descending="1" ref="B2:B15"/>
  </sortState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6600"/>
  </sheetPr>
  <dimension ref="A1:E40"/>
  <sheetViews>
    <sheetView workbookViewId="0">
      <selection activeCell="C4" sqref="C4:C30"/>
    </sheetView>
  </sheetViews>
  <sheetFormatPr baseColWidth="10" defaultRowHeight="15" x14ac:dyDescent="0"/>
  <sheetData>
    <row r="1" spans="1:5" s="19" customFormat="1">
      <c r="E1" s="19" t="s">
        <v>52</v>
      </c>
    </row>
    <row r="2" spans="1:5" s="19" customFormat="1">
      <c r="A2" s="19" t="s">
        <v>48</v>
      </c>
      <c r="B2" s="19">
        <f>SUM(B3:B40)</f>
        <v>0</v>
      </c>
      <c r="C2" s="20">
        <f>(B2)/1230</f>
        <v>0</v>
      </c>
      <c r="D2" s="21">
        <f>1230-B2</f>
        <v>1230</v>
      </c>
      <c r="E2" s="19">
        <f>COUNTA(A4:A46)</f>
        <v>0</v>
      </c>
    </row>
    <row r="3" spans="1:5">
      <c r="A3" t="s">
        <v>29</v>
      </c>
      <c r="B3" t="s">
        <v>30</v>
      </c>
    </row>
    <row r="40" spans="3:3">
      <c r="C40">
        <f>COUNTA(C3:C38)</f>
        <v>0</v>
      </c>
    </row>
  </sheetData>
  <autoFilter ref="A3:B23">
    <sortState ref="A4:B30">
      <sortCondition ref="B3:B30"/>
    </sortState>
  </autoFilter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6600"/>
  </sheetPr>
  <dimension ref="A1:X101"/>
  <sheetViews>
    <sheetView workbookViewId="0">
      <selection activeCell="A2" sqref="A2:I101"/>
    </sheetView>
  </sheetViews>
  <sheetFormatPr baseColWidth="10" defaultRowHeight="15" x14ac:dyDescent="0"/>
  <cols>
    <col min="10" max="11" width="10.83203125" style="22"/>
  </cols>
  <sheetData>
    <row r="1" spans="1:24" s="5" customFormat="1">
      <c r="A1" s="22" t="s">
        <v>55</v>
      </c>
      <c r="B1" s="22">
        <f>SUMPRODUCT(A3:A97,B3:B97)/SUM(B3:B97)</f>
        <v>49.248015873015873</v>
      </c>
      <c r="C1" s="22"/>
      <c r="D1" s="22"/>
      <c r="E1" s="22"/>
      <c r="F1" s="22"/>
      <c r="G1" s="22"/>
      <c r="H1" s="22"/>
      <c r="I1" s="22" t="s">
        <v>56</v>
      </c>
      <c r="J1" s="22">
        <f>MIN(J3:J97)</f>
        <v>7</v>
      </c>
      <c r="K1" s="22">
        <f>MAX(K3:K97)</f>
        <v>79</v>
      </c>
      <c r="M1"/>
      <c r="N1"/>
      <c r="O1"/>
      <c r="P1"/>
      <c r="Q1"/>
      <c r="R1"/>
      <c r="S1"/>
      <c r="T1"/>
      <c r="U1"/>
      <c r="V1"/>
      <c r="W1"/>
      <c r="X1"/>
    </row>
    <row r="2" spans="1:24">
      <c r="A2" t="s">
        <v>20</v>
      </c>
      <c r="B2" t="s">
        <v>21</v>
      </c>
      <c r="C2" t="s">
        <v>22</v>
      </c>
      <c r="D2" t="s">
        <v>23</v>
      </c>
      <c r="E2" t="s">
        <v>24</v>
      </c>
      <c r="F2" t="s">
        <v>25</v>
      </c>
      <c r="G2" t="s">
        <v>26</v>
      </c>
      <c r="H2" t="s">
        <v>27</v>
      </c>
      <c r="I2" t="s">
        <v>28</v>
      </c>
    </row>
    <row r="3" spans="1:24">
      <c r="A3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2">
        <f>IF(B3&gt;0,A3,100)</f>
        <v>100</v>
      </c>
      <c r="K3" s="22">
        <f>IF(B3=0,0,A3)</f>
        <v>0</v>
      </c>
    </row>
    <row r="4" spans="1:24">
      <c r="A4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 s="22">
        <f t="shared" ref="J4:J67" si="0">IF(B4&gt;0,A4,100)</f>
        <v>100</v>
      </c>
      <c r="K4" s="22">
        <f t="shared" ref="K4:K67" si="1">IF(B4=0,0,A4)</f>
        <v>0</v>
      </c>
    </row>
    <row r="5" spans="1:24">
      <c r="A5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 s="22">
        <f t="shared" si="0"/>
        <v>100</v>
      </c>
      <c r="K5" s="22">
        <f t="shared" si="1"/>
        <v>0</v>
      </c>
    </row>
    <row r="6" spans="1:24">
      <c r="A6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 s="22">
        <f t="shared" si="0"/>
        <v>100</v>
      </c>
      <c r="K6" s="22">
        <f t="shared" si="1"/>
        <v>0</v>
      </c>
    </row>
    <row r="7" spans="1:24">
      <c r="A7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 s="22">
        <f t="shared" si="0"/>
        <v>100</v>
      </c>
      <c r="K7" s="22">
        <f t="shared" si="1"/>
        <v>0</v>
      </c>
    </row>
    <row r="8" spans="1:24">
      <c r="A8">
        <v>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 s="22">
        <f t="shared" si="0"/>
        <v>100</v>
      </c>
      <c r="K8" s="22">
        <f t="shared" si="1"/>
        <v>0</v>
      </c>
    </row>
    <row r="9" spans="1:24">
      <c r="A9">
        <v>7</v>
      </c>
      <c r="B9">
        <v>1</v>
      </c>
      <c r="C9">
        <v>0</v>
      </c>
      <c r="D9">
        <v>0</v>
      </c>
      <c r="E9">
        <v>0</v>
      </c>
      <c r="F9">
        <v>0</v>
      </c>
      <c r="G9">
        <v>1</v>
      </c>
      <c r="H9">
        <v>1</v>
      </c>
      <c r="I9">
        <v>0</v>
      </c>
      <c r="J9" s="22">
        <f t="shared" si="0"/>
        <v>7</v>
      </c>
      <c r="K9" s="22">
        <f t="shared" si="1"/>
        <v>7</v>
      </c>
    </row>
    <row r="10" spans="1:24">
      <c r="A10">
        <v>8</v>
      </c>
      <c r="B10">
        <v>1</v>
      </c>
      <c r="C10">
        <v>0</v>
      </c>
      <c r="D10">
        <v>0</v>
      </c>
      <c r="E10">
        <v>0</v>
      </c>
      <c r="F10">
        <v>0</v>
      </c>
      <c r="G10">
        <v>1</v>
      </c>
      <c r="H10">
        <v>1</v>
      </c>
      <c r="I10">
        <v>0</v>
      </c>
      <c r="J10" s="22">
        <f t="shared" si="0"/>
        <v>8</v>
      </c>
      <c r="K10" s="22">
        <f t="shared" si="1"/>
        <v>8</v>
      </c>
    </row>
    <row r="11" spans="1:24">
      <c r="A11">
        <v>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22">
        <f t="shared" si="0"/>
        <v>100</v>
      </c>
      <c r="K11" s="22">
        <f t="shared" si="1"/>
        <v>0</v>
      </c>
    </row>
    <row r="12" spans="1:24">
      <c r="A12">
        <v>10</v>
      </c>
      <c r="B12">
        <v>1</v>
      </c>
      <c r="C12">
        <v>0</v>
      </c>
      <c r="D12">
        <v>0</v>
      </c>
      <c r="E12">
        <v>0</v>
      </c>
      <c r="F12">
        <v>0</v>
      </c>
      <c r="G12">
        <v>1</v>
      </c>
      <c r="H12">
        <v>0</v>
      </c>
      <c r="I12">
        <v>1</v>
      </c>
      <c r="J12" s="22">
        <f t="shared" si="0"/>
        <v>10</v>
      </c>
      <c r="K12" s="22">
        <f t="shared" si="1"/>
        <v>10</v>
      </c>
    </row>
    <row r="13" spans="1:24">
      <c r="A13">
        <v>11</v>
      </c>
      <c r="B13">
        <v>3</v>
      </c>
      <c r="C13">
        <v>0</v>
      </c>
      <c r="D13">
        <v>0</v>
      </c>
      <c r="E13">
        <v>0</v>
      </c>
      <c r="F13">
        <v>0</v>
      </c>
      <c r="G13">
        <v>3</v>
      </c>
      <c r="H13">
        <v>1</v>
      </c>
      <c r="I13">
        <v>2</v>
      </c>
      <c r="J13" s="22">
        <f t="shared" si="0"/>
        <v>11</v>
      </c>
      <c r="K13" s="22">
        <f t="shared" si="1"/>
        <v>11</v>
      </c>
    </row>
    <row r="14" spans="1:24">
      <c r="A14">
        <v>12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 s="22">
        <f t="shared" si="0"/>
        <v>100</v>
      </c>
      <c r="K14" s="22">
        <f t="shared" si="1"/>
        <v>0</v>
      </c>
    </row>
    <row r="15" spans="1:24">
      <c r="A15">
        <v>13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 s="22">
        <f t="shared" si="0"/>
        <v>100</v>
      </c>
      <c r="K15" s="22">
        <f t="shared" si="1"/>
        <v>0</v>
      </c>
    </row>
    <row r="16" spans="1:24">
      <c r="A16">
        <v>14</v>
      </c>
      <c r="B16">
        <v>6</v>
      </c>
      <c r="C16">
        <v>1</v>
      </c>
      <c r="D16">
        <v>0</v>
      </c>
      <c r="E16">
        <v>0</v>
      </c>
      <c r="F16">
        <v>0</v>
      </c>
      <c r="G16">
        <v>5</v>
      </c>
      <c r="H16">
        <v>5</v>
      </c>
      <c r="I16">
        <v>1</v>
      </c>
      <c r="J16" s="22">
        <f t="shared" si="0"/>
        <v>14</v>
      </c>
      <c r="K16" s="22">
        <f t="shared" si="1"/>
        <v>14</v>
      </c>
    </row>
    <row r="17" spans="1:11">
      <c r="A17">
        <v>15</v>
      </c>
      <c r="B17">
        <v>1</v>
      </c>
      <c r="C17">
        <v>0</v>
      </c>
      <c r="D17">
        <v>0</v>
      </c>
      <c r="E17">
        <v>1</v>
      </c>
      <c r="F17">
        <v>0</v>
      </c>
      <c r="G17">
        <v>0</v>
      </c>
      <c r="H17">
        <v>1</v>
      </c>
      <c r="I17">
        <v>0</v>
      </c>
      <c r="J17" s="22">
        <f t="shared" si="0"/>
        <v>15</v>
      </c>
      <c r="K17" s="22">
        <f t="shared" si="1"/>
        <v>15</v>
      </c>
    </row>
    <row r="18" spans="1:11">
      <c r="A18">
        <v>16</v>
      </c>
      <c r="B18">
        <v>2</v>
      </c>
      <c r="C18">
        <v>0</v>
      </c>
      <c r="D18">
        <v>2</v>
      </c>
      <c r="E18">
        <v>0</v>
      </c>
      <c r="F18">
        <v>0</v>
      </c>
      <c r="G18">
        <v>0</v>
      </c>
      <c r="H18">
        <v>2</v>
      </c>
      <c r="I18">
        <v>0</v>
      </c>
      <c r="J18" s="22">
        <f t="shared" si="0"/>
        <v>16</v>
      </c>
      <c r="K18" s="22">
        <f t="shared" si="1"/>
        <v>16</v>
      </c>
    </row>
    <row r="19" spans="1:11">
      <c r="A19">
        <v>17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 s="22">
        <f t="shared" si="0"/>
        <v>100</v>
      </c>
      <c r="K19" s="22">
        <f t="shared" si="1"/>
        <v>0</v>
      </c>
    </row>
    <row r="20" spans="1:11">
      <c r="A20">
        <v>18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 s="22">
        <f t="shared" si="0"/>
        <v>100</v>
      </c>
      <c r="K20" s="22">
        <f t="shared" si="1"/>
        <v>0</v>
      </c>
    </row>
    <row r="21" spans="1:11">
      <c r="A21">
        <v>19</v>
      </c>
      <c r="B21">
        <v>1</v>
      </c>
      <c r="C21">
        <v>1</v>
      </c>
      <c r="D21">
        <v>0</v>
      </c>
      <c r="E21">
        <v>0</v>
      </c>
      <c r="F21">
        <v>0</v>
      </c>
      <c r="G21">
        <v>0</v>
      </c>
      <c r="H21">
        <v>1</v>
      </c>
      <c r="I21">
        <v>0</v>
      </c>
      <c r="J21" s="22">
        <f t="shared" si="0"/>
        <v>19</v>
      </c>
      <c r="K21" s="22">
        <f t="shared" si="1"/>
        <v>19</v>
      </c>
    </row>
    <row r="22" spans="1:11">
      <c r="A22">
        <v>20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 s="22">
        <f t="shared" si="0"/>
        <v>100</v>
      </c>
      <c r="K22" s="22">
        <f t="shared" si="1"/>
        <v>0</v>
      </c>
    </row>
    <row r="23" spans="1:11">
      <c r="A23">
        <v>21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 s="22">
        <f t="shared" si="0"/>
        <v>100</v>
      </c>
      <c r="K23" s="22">
        <f t="shared" si="1"/>
        <v>0</v>
      </c>
    </row>
    <row r="24" spans="1:11">
      <c r="A24">
        <v>22</v>
      </c>
      <c r="B24">
        <v>1</v>
      </c>
      <c r="C24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 s="22">
        <f t="shared" si="0"/>
        <v>22</v>
      </c>
      <c r="K24" s="22">
        <f t="shared" si="1"/>
        <v>22</v>
      </c>
    </row>
    <row r="25" spans="1:11">
      <c r="A25">
        <v>23</v>
      </c>
      <c r="B25">
        <v>2</v>
      </c>
      <c r="C25">
        <v>1</v>
      </c>
      <c r="D25">
        <v>1</v>
      </c>
      <c r="E25">
        <v>0</v>
      </c>
      <c r="F25">
        <v>0</v>
      </c>
      <c r="G25">
        <v>0</v>
      </c>
      <c r="H25">
        <v>1</v>
      </c>
      <c r="I25">
        <v>1</v>
      </c>
      <c r="J25" s="22">
        <f t="shared" si="0"/>
        <v>23</v>
      </c>
      <c r="K25" s="22">
        <f t="shared" si="1"/>
        <v>23</v>
      </c>
    </row>
    <row r="26" spans="1:11">
      <c r="A26">
        <v>24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 s="22">
        <f t="shared" si="0"/>
        <v>100</v>
      </c>
      <c r="K26" s="22">
        <f t="shared" si="1"/>
        <v>0</v>
      </c>
    </row>
    <row r="27" spans="1:11">
      <c r="A27">
        <v>25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 s="22">
        <f t="shared" si="0"/>
        <v>100</v>
      </c>
      <c r="K27" s="22">
        <f t="shared" si="1"/>
        <v>0</v>
      </c>
    </row>
    <row r="28" spans="1:11">
      <c r="A28">
        <v>26</v>
      </c>
      <c r="B28">
        <v>5</v>
      </c>
      <c r="C28">
        <v>1</v>
      </c>
      <c r="D28">
        <v>2</v>
      </c>
      <c r="E28">
        <v>1</v>
      </c>
      <c r="F28">
        <v>1</v>
      </c>
      <c r="G28">
        <v>0</v>
      </c>
      <c r="H28">
        <v>2</v>
      </c>
      <c r="I28">
        <v>3</v>
      </c>
      <c r="J28" s="22">
        <f t="shared" si="0"/>
        <v>26</v>
      </c>
      <c r="K28" s="22">
        <f t="shared" si="1"/>
        <v>26</v>
      </c>
    </row>
    <row r="29" spans="1:11">
      <c r="A29">
        <v>27</v>
      </c>
      <c r="B29">
        <v>8</v>
      </c>
      <c r="C29">
        <v>3</v>
      </c>
      <c r="D29">
        <v>3</v>
      </c>
      <c r="E29">
        <v>1</v>
      </c>
      <c r="F29">
        <v>1</v>
      </c>
      <c r="G29">
        <v>0</v>
      </c>
      <c r="H29">
        <v>4</v>
      </c>
      <c r="I29">
        <v>4</v>
      </c>
      <c r="J29" s="22">
        <f t="shared" si="0"/>
        <v>27</v>
      </c>
      <c r="K29" s="22">
        <f t="shared" si="1"/>
        <v>27</v>
      </c>
    </row>
    <row r="30" spans="1:11">
      <c r="A30">
        <v>28</v>
      </c>
      <c r="B30">
        <v>1</v>
      </c>
      <c r="C30">
        <v>1</v>
      </c>
      <c r="D30">
        <v>0</v>
      </c>
      <c r="E30">
        <v>0</v>
      </c>
      <c r="F30">
        <v>0</v>
      </c>
      <c r="G30">
        <v>0</v>
      </c>
      <c r="H30">
        <v>1</v>
      </c>
      <c r="I30">
        <v>0</v>
      </c>
      <c r="J30" s="22">
        <f t="shared" si="0"/>
        <v>28</v>
      </c>
      <c r="K30" s="22">
        <f t="shared" si="1"/>
        <v>28</v>
      </c>
    </row>
    <row r="31" spans="1:11">
      <c r="A31">
        <v>29</v>
      </c>
      <c r="B31">
        <v>4</v>
      </c>
      <c r="C31">
        <v>3</v>
      </c>
      <c r="D31">
        <v>1</v>
      </c>
      <c r="E31">
        <v>0</v>
      </c>
      <c r="F31">
        <v>0</v>
      </c>
      <c r="G31">
        <v>0</v>
      </c>
      <c r="H31">
        <v>1</v>
      </c>
      <c r="I31">
        <v>3</v>
      </c>
      <c r="J31" s="22">
        <f t="shared" si="0"/>
        <v>29</v>
      </c>
      <c r="K31" s="22">
        <f t="shared" si="1"/>
        <v>29</v>
      </c>
    </row>
    <row r="32" spans="1:11">
      <c r="A32">
        <v>30</v>
      </c>
      <c r="B32">
        <v>3</v>
      </c>
      <c r="C32">
        <v>2</v>
      </c>
      <c r="D32">
        <v>1</v>
      </c>
      <c r="E32">
        <v>0</v>
      </c>
      <c r="F32">
        <v>0</v>
      </c>
      <c r="G32">
        <v>0</v>
      </c>
      <c r="H32">
        <v>3</v>
      </c>
      <c r="I32">
        <v>0</v>
      </c>
      <c r="J32" s="22">
        <f t="shared" si="0"/>
        <v>30</v>
      </c>
      <c r="K32" s="22">
        <f t="shared" si="1"/>
        <v>30</v>
      </c>
    </row>
    <row r="33" spans="1:11">
      <c r="A33">
        <v>31</v>
      </c>
      <c r="B33">
        <v>5</v>
      </c>
      <c r="C33">
        <v>1</v>
      </c>
      <c r="D33">
        <v>2</v>
      </c>
      <c r="E33">
        <v>1</v>
      </c>
      <c r="F33">
        <v>1</v>
      </c>
      <c r="G33">
        <v>0</v>
      </c>
      <c r="H33">
        <v>5</v>
      </c>
      <c r="I33">
        <v>0</v>
      </c>
      <c r="J33" s="22">
        <f t="shared" si="0"/>
        <v>31</v>
      </c>
      <c r="K33" s="22">
        <f t="shared" si="1"/>
        <v>31</v>
      </c>
    </row>
    <row r="34" spans="1:11">
      <c r="A34">
        <v>32</v>
      </c>
      <c r="B34">
        <v>7</v>
      </c>
      <c r="C34">
        <v>4</v>
      </c>
      <c r="D34">
        <v>3</v>
      </c>
      <c r="E34">
        <v>0</v>
      </c>
      <c r="F34">
        <v>0</v>
      </c>
      <c r="G34">
        <v>0</v>
      </c>
      <c r="H34">
        <v>7</v>
      </c>
      <c r="I34">
        <v>0</v>
      </c>
      <c r="J34" s="22">
        <f t="shared" si="0"/>
        <v>32</v>
      </c>
      <c r="K34" s="22">
        <f t="shared" si="1"/>
        <v>32</v>
      </c>
    </row>
    <row r="35" spans="1:11">
      <c r="A35">
        <v>33</v>
      </c>
      <c r="B35">
        <v>5</v>
      </c>
      <c r="C35">
        <v>4</v>
      </c>
      <c r="D35">
        <v>0</v>
      </c>
      <c r="E35">
        <v>0</v>
      </c>
      <c r="F35">
        <v>1</v>
      </c>
      <c r="G35">
        <v>0</v>
      </c>
      <c r="H35">
        <v>4</v>
      </c>
      <c r="I35">
        <v>1</v>
      </c>
      <c r="J35" s="22">
        <f t="shared" si="0"/>
        <v>33</v>
      </c>
      <c r="K35" s="22">
        <f t="shared" si="1"/>
        <v>33</v>
      </c>
    </row>
    <row r="36" spans="1:11">
      <c r="A36">
        <v>34</v>
      </c>
      <c r="B36">
        <v>4</v>
      </c>
      <c r="C36">
        <v>1</v>
      </c>
      <c r="D36">
        <v>2</v>
      </c>
      <c r="E36">
        <v>0</v>
      </c>
      <c r="F36">
        <v>1</v>
      </c>
      <c r="G36">
        <v>0</v>
      </c>
      <c r="H36">
        <v>4</v>
      </c>
      <c r="I36">
        <v>0</v>
      </c>
      <c r="J36" s="22">
        <f t="shared" si="0"/>
        <v>34</v>
      </c>
      <c r="K36" s="22">
        <f t="shared" si="1"/>
        <v>34</v>
      </c>
    </row>
    <row r="37" spans="1:11">
      <c r="A37">
        <v>35</v>
      </c>
      <c r="B37">
        <v>10</v>
      </c>
      <c r="C37">
        <v>3</v>
      </c>
      <c r="D37">
        <v>4</v>
      </c>
      <c r="E37">
        <v>1</v>
      </c>
      <c r="F37">
        <v>2</v>
      </c>
      <c r="G37">
        <v>0</v>
      </c>
      <c r="H37">
        <v>6</v>
      </c>
      <c r="I37">
        <v>4</v>
      </c>
      <c r="J37" s="22">
        <f t="shared" si="0"/>
        <v>35</v>
      </c>
      <c r="K37" s="22">
        <f t="shared" si="1"/>
        <v>35</v>
      </c>
    </row>
    <row r="38" spans="1:11">
      <c r="A38">
        <v>36</v>
      </c>
      <c r="B38">
        <v>3</v>
      </c>
      <c r="C38">
        <v>1</v>
      </c>
      <c r="D38">
        <v>2</v>
      </c>
      <c r="E38">
        <v>0</v>
      </c>
      <c r="F38">
        <v>0</v>
      </c>
      <c r="G38">
        <v>0</v>
      </c>
      <c r="H38">
        <v>3</v>
      </c>
      <c r="I38">
        <v>0</v>
      </c>
      <c r="J38" s="22">
        <f t="shared" si="0"/>
        <v>36</v>
      </c>
      <c r="K38" s="22">
        <f t="shared" si="1"/>
        <v>36</v>
      </c>
    </row>
    <row r="39" spans="1:11">
      <c r="A39">
        <v>37</v>
      </c>
      <c r="B39">
        <v>16</v>
      </c>
      <c r="C39">
        <v>11</v>
      </c>
      <c r="D39">
        <v>3</v>
      </c>
      <c r="E39">
        <v>2</v>
      </c>
      <c r="F39">
        <v>0</v>
      </c>
      <c r="G39">
        <v>0</v>
      </c>
      <c r="H39">
        <v>10</v>
      </c>
      <c r="I39">
        <v>6</v>
      </c>
      <c r="J39" s="22">
        <f t="shared" si="0"/>
        <v>37</v>
      </c>
      <c r="K39" s="22">
        <f t="shared" si="1"/>
        <v>37</v>
      </c>
    </row>
    <row r="40" spans="1:11">
      <c r="A40">
        <v>38</v>
      </c>
      <c r="B40">
        <v>7</v>
      </c>
      <c r="C40">
        <v>5</v>
      </c>
      <c r="D40">
        <v>2</v>
      </c>
      <c r="E40">
        <v>0</v>
      </c>
      <c r="F40">
        <v>0</v>
      </c>
      <c r="G40">
        <v>0</v>
      </c>
      <c r="H40">
        <v>7</v>
      </c>
      <c r="I40">
        <v>0</v>
      </c>
      <c r="J40" s="22">
        <f t="shared" si="0"/>
        <v>38</v>
      </c>
      <c r="K40" s="22">
        <f t="shared" si="1"/>
        <v>38</v>
      </c>
    </row>
    <row r="41" spans="1:11">
      <c r="A41">
        <v>39</v>
      </c>
      <c r="B41">
        <v>11</v>
      </c>
      <c r="C41">
        <v>10</v>
      </c>
      <c r="D41">
        <v>1</v>
      </c>
      <c r="E41">
        <v>0</v>
      </c>
      <c r="F41">
        <v>0</v>
      </c>
      <c r="G41">
        <v>0</v>
      </c>
      <c r="H41">
        <v>8</v>
      </c>
      <c r="I41">
        <v>3</v>
      </c>
      <c r="J41" s="22">
        <f t="shared" si="0"/>
        <v>39</v>
      </c>
      <c r="K41" s="22">
        <f t="shared" si="1"/>
        <v>39</v>
      </c>
    </row>
    <row r="42" spans="1:11">
      <c r="A42">
        <v>40</v>
      </c>
      <c r="B42">
        <v>8</v>
      </c>
      <c r="C42">
        <v>1</v>
      </c>
      <c r="D42">
        <v>6</v>
      </c>
      <c r="E42">
        <v>0</v>
      </c>
      <c r="F42">
        <v>1</v>
      </c>
      <c r="G42">
        <v>0</v>
      </c>
      <c r="H42">
        <v>7</v>
      </c>
      <c r="I42">
        <v>1</v>
      </c>
      <c r="J42" s="22">
        <f t="shared" si="0"/>
        <v>40</v>
      </c>
      <c r="K42" s="22">
        <f t="shared" si="1"/>
        <v>40</v>
      </c>
    </row>
    <row r="43" spans="1:11">
      <c r="A43">
        <v>41</v>
      </c>
      <c r="B43">
        <v>9</v>
      </c>
      <c r="C43">
        <v>6</v>
      </c>
      <c r="D43">
        <v>2</v>
      </c>
      <c r="E43">
        <v>1</v>
      </c>
      <c r="F43">
        <v>0</v>
      </c>
      <c r="G43">
        <v>0</v>
      </c>
      <c r="H43">
        <v>8</v>
      </c>
      <c r="I43">
        <v>1</v>
      </c>
      <c r="J43" s="22">
        <f t="shared" si="0"/>
        <v>41</v>
      </c>
      <c r="K43" s="22">
        <f t="shared" si="1"/>
        <v>41</v>
      </c>
    </row>
    <row r="44" spans="1:11">
      <c r="A44">
        <v>42</v>
      </c>
      <c r="B44">
        <v>13</v>
      </c>
      <c r="C44">
        <v>8</v>
      </c>
      <c r="D44">
        <v>4</v>
      </c>
      <c r="E44">
        <v>1</v>
      </c>
      <c r="F44">
        <v>0</v>
      </c>
      <c r="G44">
        <v>0</v>
      </c>
      <c r="H44">
        <v>10</v>
      </c>
      <c r="I44">
        <v>3</v>
      </c>
      <c r="J44" s="22">
        <f t="shared" si="0"/>
        <v>42</v>
      </c>
      <c r="K44" s="22">
        <f t="shared" si="1"/>
        <v>42</v>
      </c>
    </row>
    <row r="45" spans="1:11">
      <c r="A45">
        <v>43</v>
      </c>
      <c r="B45">
        <v>13</v>
      </c>
      <c r="C45">
        <v>7</v>
      </c>
      <c r="D45">
        <v>3</v>
      </c>
      <c r="E45">
        <v>1</v>
      </c>
      <c r="F45">
        <v>2</v>
      </c>
      <c r="G45">
        <v>0</v>
      </c>
      <c r="H45">
        <v>7</v>
      </c>
      <c r="I45">
        <v>6</v>
      </c>
      <c r="J45" s="22">
        <f t="shared" si="0"/>
        <v>43</v>
      </c>
      <c r="K45" s="22">
        <f t="shared" si="1"/>
        <v>43</v>
      </c>
    </row>
    <row r="46" spans="1:11">
      <c r="A46">
        <v>44</v>
      </c>
      <c r="B46">
        <v>12</v>
      </c>
      <c r="C46">
        <v>7</v>
      </c>
      <c r="D46">
        <v>3</v>
      </c>
      <c r="E46">
        <v>2</v>
      </c>
      <c r="F46">
        <v>0</v>
      </c>
      <c r="G46">
        <v>0</v>
      </c>
      <c r="H46">
        <v>8</v>
      </c>
      <c r="I46">
        <v>4</v>
      </c>
      <c r="J46" s="22">
        <f t="shared" si="0"/>
        <v>44</v>
      </c>
      <c r="K46" s="22">
        <f t="shared" si="1"/>
        <v>44</v>
      </c>
    </row>
    <row r="47" spans="1:11">
      <c r="A47">
        <v>45</v>
      </c>
      <c r="B47">
        <v>19</v>
      </c>
      <c r="C47">
        <v>10</v>
      </c>
      <c r="D47">
        <v>5</v>
      </c>
      <c r="E47">
        <v>2</v>
      </c>
      <c r="F47">
        <v>2</v>
      </c>
      <c r="G47">
        <v>0</v>
      </c>
      <c r="H47">
        <v>15</v>
      </c>
      <c r="I47">
        <v>4</v>
      </c>
      <c r="J47" s="22">
        <f t="shared" si="0"/>
        <v>45</v>
      </c>
      <c r="K47" s="22">
        <f t="shared" si="1"/>
        <v>45</v>
      </c>
    </row>
    <row r="48" spans="1:11">
      <c r="A48">
        <v>46</v>
      </c>
      <c r="B48">
        <v>19</v>
      </c>
      <c r="C48">
        <v>10</v>
      </c>
      <c r="D48">
        <v>7</v>
      </c>
      <c r="E48">
        <v>0</v>
      </c>
      <c r="F48">
        <v>2</v>
      </c>
      <c r="G48">
        <v>0</v>
      </c>
      <c r="H48">
        <v>16</v>
      </c>
      <c r="I48">
        <v>3</v>
      </c>
      <c r="J48" s="22">
        <f t="shared" si="0"/>
        <v>46</v>
      </c>
      <c r="K48" s="22">
        <f t="shared" si="1"/>
        <v>46</v>
      </c>
    </row>
    <row r="49" spans="1:11">
      <c r="A49">
        <v>47</v>
      </c>
      <c r="B49">
        <v>12</v>
      </c>
      <c r="C49">
        <v>5</v>
      </c>
      <c r="D49">
        <v>4</v>
      </c>
      <c r="E49">
        <v>3</v>
      </c>
      <c r="F49">
        <v>0</v>
      </c>
      <c r="G49">
        <v>0</v>
      </c>
      <c r="H49">
        <v>11</v>
      </c>
      <c r="I49">
        <v>1</v>
      </c>
      <c r="J49" s="22">
        <f t="shared" si="0"/>
        <v>47</v>
      </c>
      <c r="K49" s="22">
        <f t="shared" si="1"/>
        <v>47</v>
      </c>
    </row>
    <row r="50" spans="1:11">
      <c r="A50">
        <v>48</v>
      </c>
      <c r="B50">
        <v>9</v>
      </c>
      <c r="C50">
        <v>4</v>
      </c>
      <c r="D50">
        <v>4</v>
      </c>
      <c r="E50">
        <v>0</v>
      </c>
      <c r="F50">
        <v>1</v>
      </c>
      <c r="G50">
        <v>0</v>
      </c>
      <c r="H50">
        <v>6</v>
      </c>
      <c r="I50">
        <v>3</v>
      </c>
      <c r="J50" s="22">
        <f t="shared" si="0"/>
        <v>48</v>
      </c>
      <c r="K50" s="22">
        <f t="shared" si="1"/>
        <v>48</v>
      </c>
    </row>
    <row r="51" spans="1:11">
      <c r="A51">
        <v>49</v>
      </c>
      <c r="B51">
        <v>11</v>
      </c>
      <c r="C51">
        <v>9</v>
      </c>
      <c r="D51">
        <v>2</v>
      </c>
      <c r="E51">
        <v>0</v>
      </c>
      <c r="F51">
        <v>0</v>
      </c>
      <c r="G51">
        <v>0</v>
      </c>
      <c r="H51">
        <v>9</v>
      </c>
      <c r="I51">
        <v>2</v>
      </c>
      <c r="J51" s="22">
        <f t="shared" si="0"/>
        <v>49</v>
      </c>
      <c r="K51" s="22">
        <f t="shared" si="1"/>
        <v>49</v>
      </c>
    </row>
    <row r="52" spans="1:11">
      <c r="A52">
        <v>50</v>
      </c>
      <c r="B52">
        <v>14</v>
      </c>
      <c r="C52">
        <v>10</v>
      </c>
      <c r="D52">
        <v>3</v>
      </c>
      <c r="E52">
        <v>1</v>
      </c>
      <c r="F52">
        <v>0</v>
      </c>
      <c r="G52">
        <v>0</v>
      </c>
      <c r="H52">
        <v>11</v>
      </c>
      <c r="I52">
        <v>3</v>
      </c>
      <c r="J52" s="22">
        <f t="shared" si="0"/>
        <v>50</v>
      </c>
      <c r="K52" s="22">
        <f t="shared" si="1"/>
        <v>50</v>
      </c>
    </row>
    <row r="53" spans="1:11">
      <c r="A53">
        <v>51</v>
      </c>
      <c r="B53">
        <v>14</v>
      </c>
      <c r="C53">
        <v>10</v>
      </c>
      <c r="D53">
        <v>1</v>
      </c>
      <c r="E53">
        <v>2</v>
      </c>
      <c r="F53">
        <v>1</v>
      </c>
      <c r="G53">
        <v>0</v>
      </c>
      <c r="H53">
        <v>11</v>
      </c>
      <c r="I53">
        <v>3</v>
      </c>
      <c r="J53" s="22">
        <f t="shared" si="0"/>
        <v>51</v>
      </c>
      <c r="K53" s="22">
        <f t="shared" si="1"/>
        <v>51</v>
      </c>
    </row>
    <row r="54" spans="1:11">
      <c r="A54">
        <v>52</v>
      </c>
      <c r="B54">
        <v>21</v>
      </c>
      <c r="C54">
        <v>16</v>
      </c>
      <c r="D54">
        <v>4</v>
      </c>
      <c r="E54">
        <v>1</v>
      </c>
      <c r="F54">
        <v>0</v>
      </c>
      <c r="G54">
        <v>0</v>
      </c>
      <c r="H54">
        <v>15</v>
      </c>
      <c r="I54">
        <v>6</v>
      </c>
      <c r="J54" s="22">
        <f t="shared" si="0"/>
        <v>52</v>
      </c>
      <c r="K54" s="22">
        <f t="shared" si="1"/>
        <v>52</v>
      </c>
    </row>
    <row r="55" spans="1:11">
      <c r="A55">
        <v>53</v>
      </c>
      <c r="B55">
        <v>18</v>
      </c>
      <c r="C55">
        <v>11</v>
      </c>
      <c r="D55">
        <v>3</v>
      </c>
      <c r="E55">
        <v>1</v>
      </c>
      <c r="F55">
        <v>3</v>
      </c>
      <c r="G55">
        <v>0</v>
      </c>
      <c r="H55">
        <v>12</v>
      </c>
      <c r="I55">
        <v>6</v>
      </c>
      <c r="J55" s="22">
        <f t="shared" si="0"/>
        <v>53</v>
      </c>
      <c r="K55" s="22">
        <f t="shared" si="1"/>
        <v>53</v>
      </c>
    </row>
    <row r="56" spans="1:11">
      <c r="A56">
        <v>54</v>
      </c>
      <c r="B56">
        <v>18</v>
      </c>
      <c r="C56">
        <v>12</v>
      </c>
      <c r="D56">
        <v>4</v>
      </c>
      <c r="E56">
        <v>2</v>
      </c>
      <c r="F56">
        <v>0</v>
      </c>
      <c r="G56">
        <v>0</v>
      </c>
      <c r="H56">
        <v>10</v>
      </c>
      <c r="I56">
        <v>8</v>
      </c>
      <c r="J56" s="22">
        <f t="shared" si="0"/>
        <v>54</v>
      </c>
      <c r="K56" s="22">
        <f t="shared" si="1"/>
        <v>54</v>
      </c>
    </row>
    <row r="57" spans="1:11">
      <c r="A57">
        <v>55</v>
      </c>
      <c r="B57">
        <v>11</v>
      </c>
      <c r="C57">
        <v>6</v>
      </c>
      <c r="D57">
        <v>4</v>
      </c>
      <c r="E57">
        <v>0</v>
      </c>
      <c r="F57">
        <v>1</v>
      </c>
      <c r="G57">
        <v>0</v>
      </c>
      <c r="H57">
        <v>10</v>
      </c>
      <c r="I57">
        <v>1</v>
      </c>
      <c r="J57" s="22">
        <f t="shared" si="0"/>
        <v>55</v>
      </c>
      <c r="K57" s="22">
        <f t="shared" si="1"/>
        <v>55</v>
      </c>
    </row>
    <row r="58" spans="1:11">
      <c r="A58">
        <v>56</v>
      </c>
      <c r="B58">
        <v>19</v>
      </c>
      <c r="C58">
        <v>9</v>
      </c>
      <c r="D58">
        <v>6</v>
      </c>
      <c r="E58">
        <v>1</v>
      </c>
      <c r="F58">
        <v>3</v>
      </c>
      <c r="G58">
        <v>0</v>
      </c>
      <c r="H58">
        <v>16</v>
      </c>
      <c r="I58">
        <v>3</v>
      </c>
      <c r="J58" s="22">
        <f t="shared" si="0"/>
        <v>56</v>
      </c>
      <c r="K58" s="22">
        <f t="shared" si="1"/>
        <v>56</v>
      </c>
    </row>
    <row r="59" spans="1:11">
      <c r="A59">
        <v>57</v>
      </c>
      <c r="B59">
        <v>14</v>
      </c>
      <c r="C59">
        <v>9</v>
      </c>
      <c r="D59">
        <v>4</v>
      </c>
      <c r="E59">
        <v>1</v>
      </c>
      <c r="F59">
        <v>0</v>
      </c>
      <c r="G59">
        <v>0</v>
      </c>
      <c r="H59">
        <v>10</v>
      </c>
      <c r="I59">
        <v>4</v>
      </c>
      <c r="J59" s="22">
        <f t="shared" si="0"/>
        <v>57</v>
      </c>
      <c r="K59" s="22">
        <f t="shared" si="1"/>
        <v>57</v>
      </c>
    </row>
    <row r="60" spans="1:11">
      <c r="A60">
        <v>58</v>
      </c>
      <c r="B60">
        <v>12</v>
      </c>
      <c r="C60">
        <v>6</v>
      </c>
      <c r="D60">
        <v>5</v>
      </c>
      <c r="E60">
        <v>0</v>
      </c>
      <c r="F60">
        <v>1</v>
      </c>
      <c r="G60">
        <v>0</v>
      </c>
      <c r="H60">
        <v>6</v>
      </c>
      <c r="I60">
        <v>6</v>
      </c>
      <c r="J60" s="22">
        <f t="shared" si="0"/>
        <v>58</v>
      </c>
      <c r="K60" s="22">
        <f t="shared" si="1"/>
        <v>58</v>
      </c>
    </row>
    <row r="61" spans="1:11">
      <c r="A61">
        <v>59</v>
      </c>
      <c r="B61">
        <v>17</v>
      </c>
      <c r="C61">
        <v>10</v>
      </c>
      <c r="D61">
        <v>6</v>
      </c>
      <c r="E61">
        <v>1</v>
      </c>
      <c r="F61">
        <v>0</v>
      </c>
      <c r="G61">
        <v>0</v>
      </c>
      <c r="H61">
        <v>16</v>
      </c>
      <c r="I61">
        <v>1</v>
      </c>
      <c r="J61" s="22">
        <f t="shared" si="0"/>
        <v>59</v>
      </c>
      <c r="K61" s="22">
        <f t="shared" si="1"/>
        <v>59</v>
      </c>
    </row>
    <row r="62" spans="1:11">
      <c r="A62">
        <v>60</v>
      </c>
      <c r="B62">
        <v>15</v>
      </c>
      <c r="C62">
        <v>10</v>
      </c>
      <c r="D62">
        <v>2</v>
      </c>
      <c r="E62">
        <v>3</v>
      </c>
      <c r="F62">
        <v>0</v>
      </c>
      <c r="G62">
        <v>0</v>
      </c>
      <c r="H62">
        <v>10</v>
      </c>
      <c r="I62">
        <v>5</v>
      </c>
      <c r="J62" s="22">
        <f t="shared" si="0"/>
        <v>60</v>
      </c>
      <c r="K62" s="22">
        <f t="shared" si="1"/>
        <v>60</v>
      </c>
    </row>
    <row r="63" spans="1:11">
      <c r="A63">
        <v>61</v>
      </c>
      <c r="B63">
        <v>16</v>
      </c>
      <c r="C63">
        <v>9</v>
      </c>
      <c r="D63">
        <v>6</v>
      </c>
      <c r="E63">
        <v>1</v>
      </c>
      <c r="F63">
        <v>0</v>
      </c>
      <c r="G63">
        <v>0</v>
      </c>
      <c r="H63">
        <v>12</v>
      </c>
      <c r="I63">
        <v>4</v>
      </c>
      <c r="J63" s="22">
        <f t="shared" si="0"/>
        <v>61</v>
      </c>
      <c r="K63" s="22">
        <f t="shared" si="1"/>
        <v>61</v>
      </c>
    </row>
    <row r="64" spans="1:11">
      <c r="A64">
        <v>62</v>
      </c>
      <c r="B64">
        <v>12</v>
      </c>
      <c r="C64">
        <v>4</v>
      </c>
      <c r="D64">
        <v>7</v>
      </c>
      <c r="E64">
        <v>1</v>
      </c>
      <c r="F64">
        <v>0</v>
      </c>
      <c r="G64">
        <v>0</v>
      </c>
      <c r="H64">
        <v>9</v>
      </c>
      <c r="I64">
        <v>3</v>
      </c>
      <c r="J64" s="22">
        <f t="shared" si="0"/>
        <v>62</v>
      </c>
      <c r="K64" s="22">
        <f t="shared" si="1"/>
        <v>62</v>
      </c>
    </row>
    <row r="65" spans="1:11">
      <c r="A65">
        <v>63</v>
      </c>
      <c r="B65">
        <v>9</v>
      </c>
      <c r="C65">
        <v>7</v>
      </c>
      <c r="D65">
        <v>2</v>
      </c>
      <c r="E65">
        <v>0</v>
      </c>
      <c r="F65">
        <v>0</v>
      </c>
      <c r="G65">
        <v>0</v>
      </c>
      <c r="H65">
        <v>6</v>
      </c>
      <c r="I65">
        <v>3</v>
      </c>
      <c r="J65" s="22">
        <f t="shared" si="0"/>
        <v>63</v>
      </c>
      <c r="K65" s="22">
        <f t="shared" si="1"/>
        <v>63</v>
      </c>
    </row>
    <row r="66" spans="1:11">
      <c r="A66">
        <v>64</v>
      </c>
      <c r="B66">
        <v>9</v>
      </c>
      <c r="C66">
        <v>5</v>
      </c>
      <c r="D66">
        <v>3</v>
      </c>
      <c r="E66">
        <v>1</v>
      </c>
      <c r="F66">
        <v>0</v>
      </c>
      <c r="G66">
        <v>0</v>
      </c>
      <c r="H66">
        <v>8</v>
      </c>
      <c r="I66">
        <v>1</v>
      </c>
      <c r="J66" s="22">
        <f t="shared" si="0"/>
        <v>64</v>
      </c>
      <c r="K66" s="22">
        <f t="shared" si="1"/>
        <v>64</v>
      </c>
    </row>
    <row r="67" spans="1:11">
      <c r="A67">
        <v>65</v>
      </c>
      <c r="B67">
        <v>7</v>
      </c>
      <c r="C67">
        <v>3</v>
      </c>
      <c r="D67">
        <v>2</v>
      </c>
      <c r="E67">
        <v>1</v>
      </c>
      <c r="F67">
        <v>1</v>
      </c>
      <c r="G67">
        <v>0</v>
      </c>
      <c r="H67">
        <v>4</v>
      </c>
      <c r="I67">
        <v>3</v>
      </c>
      <c r="J67" s="22">
        <f t="shared" si="0"/>
        <v>65</v>
      </c>
      <c r="K67" s="22">
        <f t="shared" si="1"/>
        <v>65</v>
      </c>
    </row>
    <row r="68" spans="1:11">
      <c r="A68">
        <v>66</v>
      </c>
      <c r="B68">
        <v>6</v>
      </c>
      <c r="C68">
        <v>1</v>
      </c>
      <c r="D68">
        <v>3</v>
      </c>
      <c r="E68">
        <v>2</v>
      </c>
      <c r="F68">
        <v>0</v>
      </c>
      <c r="G68">
        <v>0</v>
      </c>
      <c r="H68">
        <v>4</v>
      </c>
      <c r="I68">
        <v>2</v>
      </c>
      <c r="J68" s="22">
        <f t="shared" ref="J68:J97" si="2">IF(B68&gt;0,A68,100)</f>
        <v>66</v>
      </c>
      <c r="K68" s="22">
        <f t="shared" ref="K68:K97" si="3">IF(B68=0,0,A68)</f>
        <v>66</v>
      </c>
    </row>
    <row r="69" spans="1:11">
      <c r="A69">
        <v>67</v>
      </c>
      <c r="B69">
        <v>6</v>
      </c>
      <c r="C69">
        <v>3</v>
      </c>
      <c r="D69">
        <v>3</v>
      </c>
      <c r="E69">
        <v>0</v>
      </c>
      <c r="F69">
        <v>0</v>
      </c>
      <c r="G69">
        <v>0</v>
      </c>
      <c r="H69">
        <v>3</v>
      </c>
      <c r="I69">
        <v>3</v>
      </c>
      <c r="J69" s="22">
        <f t="shared" si="2"/>
        <v>67</v>
      </c>
      <c r="K69" s="22">
        <f t="shared" si="3"/>
        <v>67</v>
      </c>
    </row>
    <row r="70" spans="1:11">
      <c r="A70">
        <v>68</v>
      </c>
      <c r="B70">
        <v>10</v>
      </c>
      <c r="C70">
        <v>6</v>
      </c>
      <c r="D70">
        <v>3</v>
      </c>
      <c r="E70">
        <v>1</v>
      </c>
      <c r="F70">
        <v>0</v>
      </c>
      <c r="G70">
        <v>0</v>
      </c>
      <c r="H70">
        <v>8</v>
      </c>
      <c r="I70">
        <v>2</v>
      </c>
      <c r="J70" s="22">
        <f t="shared" si="2"/>
        <v>68</v>
      </c>
      <c r="K70" s="22">
        <f t="shared" si="3"/>
        <v>68</v>
      </c>
    </row>
    <row r="71" spans="1:11">
      <c r="A71">
        <v>69</v>
      </c>
      <c r="B71">
        <v>6</v>
      </c>
      <c r="C71">
        <v>3</v>
      </c>
      <c r="D71">
        <v>3</v>
      </c>
      <c r="E71">
        <v>0</v>
      </c>
      <c r="F71">
        <v>0</v>
      </c>
      <c r="G71">
        <v>0</v>
      </c>
      <c r="H71">
        <v>3</v>
      </c>
      <c r="I71">
        <v>3</v>
      </c>
      <c r="J71" s="22">
        <f t="shared" si="2"/>
        <v>69</v>
      </c>
      <c r="K71" s="22">
        <f t="shared" si="3"/>
        <v>69</v>
      </c>
    </row>
    <row r="72" spans="1:11">
      <c r="A72">
        <v>70</v>
      </c>
      <c r="B72">
        <v>2</v>
      </c>
      <c r="C72">
        <v>1</v>
      </c>
      <c r="D72">
        <v>1</v>
      </c>
      <c r="E72">
        <v>0</v>
      </c>
      <c r="F72">
        <v>0</v>
      </c>
      <c r="G72">
        <v>0</v>
      </c>
      <c r="H72">
        <v>1</v>
      </c>
      <c r="I72">
        <v>1</v>
      </c>
      <c r="J72" s="22">
        <f t="shared" si="2"/>
        <v>70</v>
      </c>
      <c r="K72" s="22">
        <f t="shared" si="3"/>
        <v>70</v>
      </c>
    </row>
    <row r="73" spans="1:11">
      <c r="A73">
        <v>71</v>
      </c>
      <c r="B73">
        <v>3</v>
      </c>
      <c r="C73">
        <v>0</v>
      </c>
      <c r="D73">
        <v>2</v>
      </c>
      <c r="E73">
        <v>0</v>
      </c>
      <c r="F73">
        <v>1</v>
      </c>
      <c r="G73">
        <v>0</v>
      </c>
      <c r="H73">
        <v>2</v>
      </c>
      <c r="I73">
        <v>1</v>
      </c>
      <c r="J73" s="22">
        <f t="shared" si="2"/>
        <v>71</v>
      </c>
      <c r="K73" s="22">
        <f t="shared" si="3"/>
        <v>71</v>
      </c>
    </row>
    <row r="74" spans="1:11">
      <c r="A74">
        <v>72</v>
      </c>
      <c r="B74">
        <v>4</v>
      </c>
      <c r="C74">
        <v>0</v>
      </c>
      <c r="D74">
        <v>3</v>
      </c>
      <c r="E74">
        <v>1</v>
      </c>
      <c r="F74">
        <v>0</v>
      </c>
      <c r="G74">
        <v>0</v>
      </c>
      <c r="H74">
        <v>2</v>
      </c>
      <c r="I74">
        <v>2</v>
      </c>
      <c r="J74" s="22">
        <f t="shared" si="2"/>
        <v>72</v>
      </c>
      <c r="K74" s="22">
        <f t="shared" si="3"/>
        <v>72</v>
      </c>
    </row>
    <row r="75" spans="1:11">
      <c r="A75">
        <v>73</v>
      </c>
      <c r="B75">
        <v>3</v>
      </c>
      <c r="C75">
        <v>1</v>
      </c>
      <c r="D75">
        <v>2</v>
      </c>
      <c r="E75">
        <v>0</v>
      </c>
      <c r="F75">
        <v>0</v>
      </c>
      <c r="G75">
        <v>0</v>
      </c>
      <c r="H75">
        <v>3</v>
      </c>
      <c r="I75">
        <v>0</v>
      </c>
      <c r="J75" s="22">
        <f t="shared" si="2"/>
        <v>73</v>
      </c>
      <c r="K75" s="22">
        <f t="shared" si="3"/>
        <v>73</v>
      </c>
    </row>
    <row r="76" spans="1:11">
      <c r="A76">
        <v>74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 s="22">
        <f t="shared" si="2"/>
        <v>100</v>
      </c>
      <c r="K76" s="22">
        <f t="shared" si="3"/>
        <v>0</v>
      </c>
    </row>
    <row r="77" spans="1:11">
      <c r="A77">
        <v>75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 s="22">
        <f t="shared" si="2"/>
        <v>100</v>
      </c>
      <c r="K77" s="22">
        <f t="shared" si="3"/>
        <v>0</v>
      </c>
    </row>
    <row r="78" spans="1:11">
      <c r="A78">
        <v>76</v>
      </c>
      <c r="B78">
        <v>2</v>
      </c>
      <c r="C78">
        <v>0</v>
      </c>
      <c r="D78">
        <v>2</v>
      </c>
      <c r="E78">
        <v>0</v>
      </c>
      <c r="F78">
        <v>0</v>
      </c>
      <c r="G78">
        <v>0</v>
      </c>
      <c r="H78">
        <v>2</v>
      </c>
      <c r="I78">
        <v>0</v>
      </c>
      <c r="J78" s="22">
        <f t="shared" si="2"/>
        <v>76</v>
      </c>
      <c r="K78" s="22">
        <f t="shared" si="3"/>
        <v>76</v>
      </c>
    </row>
    <row r="79" spans="1:11">
      <c r="A79">
        <v>77</v>
      </c>
      <c r="B79">
        <v>1</v>
      </c>
      <c r="C79">
        <v>0</v>
      </c>
      <c r="D79">
        <v>1</v>
      </c>
      <c r="E79">
        <v>0</v>
      </c>
      <c r="F79">
        <v>0</v>
      </c>
      <c r="G79">
        <v>0</v>
      </c>
      <c r="H79">
        <v>1</v>
      </c>
      <c r="I79">
        <v>0</v>
      </c>
      <c r="J79" s="22">
        <f t="shared" si="2"/>
        <v>77</v>
      </c>
      <c r="K79" s="22">
        <f t="shared" si="3"/>
        <v>77</v>
      </c>
    </row>
    <row r="80" spans="1:11">
      <c r="A80">
        <v>78</v>
      </c>
      <c r="B80">
        <v>1</v>
      </c>
      <c r="C80">
        <v>0</v>
      </c>
      <c r="D80">
        <v>1</v>
      </c>
      <c r="E80">
        <v>0</v>
      </c>
      <c r="F80">
        <v>0</v>
      </c>
      <c r="G80">
        <v>0</v>
      </c>
      <c r="H80">
        <v>1</v>
      </c>
      <c r="I80">
        <v>0</v>
      </c>
      <c r="J80" s="22">
        <f t="shared" si="2"/>
        <v>78</v>
      </c>
      <c r="K80" s="22">
        <f t="shared" si="3"/>
        <v>78</v>
      </c>
    </row>
    <row r="81" spans="1:11">
      <c r="A81">
        <v>79</v>
      </c>
      <c r="B81">
        <v>1</v>
      </c>
      <c r="C81">
        <v>1</v>
      </c>
      <c r="D81">
        <v>0</v>
      </c>
      <c r="E81">
        <v>0</v>
      </c>
      <c r="F81">
        <v>0</v>
      </c>
      <c r="G81">
        <v>0</v>
      </c>
      <c r="H81">
        <v>1</v>
      </c>
      <c r="I81">
        <v>0</v>
      </c>
      <c r="J81" s="22">
        <f t="shared" si="2"/>
        <v>79</v>
      </c>
      <c r="K81" s="22">
        <f t="shared" si="3"/>
        <v>79</v>
      </c>
    </row>
    <row r="82" spans="1:11">
      <c r="A82">
        <v>80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 s="22">
        <f t="shared" si="2"/>
        <v>100</v>
      </c>
      <c r="K82" s="22">
        <f t="shared" si="3"/>
        <v>0</v>
      </c>
    </row>
    <row r="83" spans="1:11">
      <c r="A83">
        <v>81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 s="22">
        <f t="shared" si="2"/>
        <v>100</v>
      </c>
      <c r="K83" s="22">
        <f t="shared" si="3"/>
        <v>0</v>
      </c>
    </row>
    <row r="84" spans="1:11">
      <c r="A84">
        <v>82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 s="22">
        <f t="shared" si="2"/>
        <v>100</v>
      </c>
      <c r="K84" s="22">
        <f t="shared" si="3"/>
        <v>0</v>
      </c>
    </row>
    <row r="85" spans="1:11">
      <c r="A85">
        <v>83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 s="22">
        <f t="shared" si="2"/>
        <v>100</v>
      </c>
      <c r="K85" s="22">
        <f t="shared" si="3"/>
        <v>0</v>
      </c>
    </row>
    <row r="86" spans="1:11">
      <c r="A86">
        <v>84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 s="22">
        <f t="shared" si="2"/>
        <v>100</v>
      </c>
      <c r="K86" s="22">
        <f t="shared" si="3"/>
        <v>0</v>
      </c>
    </row>
    <row r="87" spans="1:11">
      <c r="A87">
        <v>85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 s="22">
        <f t="shared" si="2"/>
        <v>100</v>
      </c>
      <c r="K87" s="22">
        <f t="shared" si="3"/>
        <v>0</v>
      </c>
    </row>
    <row r="88" spans="1:11">
      <c r="A88">
        <v>86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 s="22">
        <f t="shared" si="2"/>
        <v>100</v>
      </c>
      <c r="K88" s="22">
        <f t="shared" si="3"/>
        <v>0</v>
      </c>
    </row>
    <row r="89" spans="1:11">
      <c r="A89">
        <v>87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 s="22">
        <f t="shared" si="2"/>
        <v>100</v>
      </c>
      <c r="K89" s="22">
        <f t="shared" si="3"/>
        <v>0</v>
      </c>
    </row>
    <row r="90" spans="1:11">
      <c r="A90">
        <v>88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 s="22">
        <f t="shared" si="2"/>
        <v>100</v>
      </c>
      <c r="K90" s="22">
        <f t="shared" si="3"/>
        <v>0</v>
      </c>
    </row>
    <row r="91" spans="1:11">
      <c r="A91">
        <v>89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 s="22">
        <f t="shared" si="2"/>
        <v>100</v>
      </c>
      <c r="K91" s="22">
        <f t="shared" si="3"/>
        <v>0</v>
      </c>
    </row>
    <row r="92" spans="1:11">
      <c r="A92">
        <v>90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 s="22">
        <f t="shared" si="2"/>
        <v>100</v>
      </c>
      <c r="K92" s="22">
        <f t="shared" si="3"/>
        <v>0</v>
      </c>
    </row>
    <row r="93" spans="1:11">
      <c r="A93">
        <v>91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 s="22">
        <f t="shared" si="2"/>
        <v>100</v>
      </c>
      <c r="K93" s="22">
        <f t="shared" si="3"/>
        <v>0</v>
      </c>
    </row>
    <row r="94" spans="1:11">
      <c r="A94">
        <v>92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 s="22">
        <f t="shared" si="2"/>
        <v>100</v>
      </c>
      <c r="K94" s="22">
        <f t="shared" si="3"/>
        <v>0</v>
      </c>
    </row>
    <row r="95" spans="1:11">
      <c r="A95">
        <v>93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 s="22">
        <f t="shared" si="2"/>
        <v>100</v>
      </c>
      <c r="K95" s="22">
        <f t="shared" si="3"/>
        <v>0</v>
      </c>
    </row>
    <row r="96" spans="1:11">
      <c r="A96">
        <v>94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 s="22">
        <f t="shared" si="2"/>
        <v>100</v>
      </c>
      <c r="K96" s="22">
        <f t="shared" si="3"/>
        <v>0</v>
      </c>
    </row>
    <row r="97" spans="1:11">
      <c r="A97">
        <v>95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 s="22">
        <f t="shared" si="2"/>
        <v>100</v>
      </c>
      <c r="K97" s="22">
        <f t="shared" si="3"/>
        <v>0</v>
      </c>
    </row>
    <row r="98" spans="1:11">
      <c r="A98">
        <v>96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</row>
    <row r="99" spans="1:11">
      <c r="A99">
        <v>97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</row>
    <row r="100" spans="1:11">
      <c r="A100">
        <v>98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</row>
    <row r="101" spans="1:11">
      <c r="A101">
        <v>99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8000"/>
  </sheetPr>
  <dimension ref="A42:P53"/>
  <sheetViews>
    <sheetView topLeftCell="B19" workbookViewId="0">
      <selection activeCell="M63" sqref="M63"/>
    </sheetView>
  </sheetViews>
  <sheetFormatPr baseColWidth="10" defaultRowHeight="15" x14ac:dyDescent="0"/>
  <cols>
    <col min="2" max="2" width="11.5" bestFit="1" customWidth="1"/>
  </cols>
  <sheetData>
    <row r="42" spans="1:16">
      <c r="A42" s="23">
        <f ca="1">TODAY()</f>
        <v>43466</v>
      </c>
      <c r="B42" t="str">
        <f>CONCATENATE(RegistrationByDate!Q1," registered to-date")</f>
        <v>504 registered to-date</v>
      </c>
      <c r="F42" t="str">
        <f>HearAboutEvent.cvs!A3</f>
        <v>Past Participant</v>
      </c>
      <c r="G42">
        <f>HearAboutEvent.cvs!B3</f>
        <v>388</v>
      </c>
      <c r="I42" t="str">
        <f>RegistrationByDate!C3</f>
        <v>100 mile</v>
      </c>
      <c r="J42">
        <f>RegistrationByDate!C1</f>
        <v>274</v>
      </c>
      <c r="K42" s="26">
        <f>J42/J$46</f>
        <v>0.54365079365079361</v>
      </c>
      <c r="L42" t="s">
        <v>58</v>
      </c>
      <c r="M42">
        <f>SUM(J42:J44)</f>
        <v>467</v>
      </c>
      <c r="N42" s="26">
        <f>M42/1030</f>
        <v>0.45339805825242718</v>
      </c>
      <c r="O42" s="17" t="str">
        <f>CONCATENATE("Average : ",ROUND(AgeHistogram.csv!B1,0))</f>
        <v>Average : 49</v>
      </c>
    </row>
    <row r="43" spans="1:16">
      <c r="A43" t="s">
        <v>53</v>
      </c>
      <c r="B43" s="18">
        <f>ROUND(B44/(+RegistrationByDate!Q1)*100,0)</f>
        <v>3</v>
      </c>
      <c r="F43" t="str">
        <f>HearAboutEvent.cvs!A4</f>
        <v>Family/Friend</v>
      </c>
      <c r="G43">
        <f>HearAboutEvent.cvs!B4</f>
        <v>102</v>
      </c>
      <c r="I43" t="str">
        <f>RegistrationByDate!E3</f>
        <v>100 km</v>
      </c>
      <c r="J43">
        <f>RegistrationByDate!E1</f>
        <v>155</v>
      </c>
      <c r="K43" s="26">
        <f>J43/J$46</f>
        <v>0.30753968253968256</v>
      </c>
      <c r="L43" t="s">
        <v>57</v>
      </c>
      <c r="M43">
        <f>J45</f>
        <v>37</v>
      </c>
      <c r="N43" s="26">
        <f>M43/200</f>
        <v>0.185</v>
      </c>
      <c r="O43" t="s">
        <v>50</v>
      </c>
      <c r="P43" t="str">
        <f>CONCATENATE("Youngest: ",AgeHistogram.csv!J1)</f>
        <v>Youngest: 7</v>
      </c>
    </row>
    <row r="44" spans="1:16">
      <c r="A44" t="s">
        <v>29</v>
      </c>
      <c r="B44">
        <f>RegistrationByDate!S1</f>
        <v>13</v>
      </c>
      <c r="F44" t="str">
        <f>HearAboutEvent.cvs!A5</f>
        <v>Internet/Website</v>
      </c>
      <c r="G44">
        <f>HearAboutEvent.cvs!B5</f>
        <v>23</v>
      </c>
      <c r="I44" t="str">
        <f>RegistrationByDate!G3</f>
        <v>85 mile</v>
      </c>
      <c r="J44">
        <f>RegistrationByDate!G1</f>
        <v>38</v>
      </c>
      <c r="K44" s="26">
        <f>J44/J$46</f>
        <v>7.5396825396825393E-2</v>
      </c>
      <c r="O44" t="s">
        <v>51</v>
      </c>
      <c r="P44" t="str">
        <f>CONCATENATE("Oldest: ",AgeHistogram.csv!K1)</f>
        <v>Oldest: 79</v>
      </c>
    </row>
    <row r="45" spans="1:16">
      <c r="A45" t="s">
        <v>49</v>
      </c>
      <c r="B45">
        <f>RegistrationByDate!Q1-B44</f>
        <v>491</v>
      </c>
      <c r="F45" t="str">
        <f>HearAboutEvent.cvs!A6</f>
        <v>FFBC Member</v>
      </c>
      <c r="G45">
        <f>HearAboutEvent.cvs!B6</f>
        <v>17</v>
      </c>
      <c r="I45" t="str">
        <f>RegistrationByDate!O3</f>
        <v>25 mile</v>
      </c>
      <c r="J45">
        <f>RegistrationByDate!O1</f>
        <v>37</v>
      </c>
      <c r="K45" s="26">
        <f>J45/J$46</f>
        <v>7.3412698412698416E-2</v>
      </c>
      <c r="O45" t="str">
        <f>CONCATENATE(O42,"      ", P43,"      ",P44)</f>
        <v>Average : 49      Youngest: 7      Oldest: 79</v>
      </c>
    </row>
    <row r="46" spans="1:16">
      <c r="A46" t="s">
        <v>54</v>
      </c>
      <c r="B46">
        <f>TeamSummary.csv!E2</f>
        <v>0</v>
      </c>
      <c r="F46" t="str">
        <f>HearAboutEvent.cvs!A7</f>
        <v>Facebook</v>
      </c>
      <c r="G46">
        <f>HearAboutEvent.cvs!B7</f>
        <v>7</v>
      </c>
      <c r="I46" t="s">
        <v>48</v>
      </c>
      <c r="J46">
        <f>SUM(J42:J45)</f>
        <v>504</v>
      </c>
      <c r="K46" s="26">
        <f>J46/J$46</f>
        <v>1</v>
      </c>
    </row>
    <row r="47" spans="1:16">
      <c r="A47" t="str">
        <f>CONCATENATE(B46, " Teams   ",B44," Members    (",B43,"% )")</f>
        <v>0 Teams   13 Members    (3% )</v>
      </c>
      <c r="F47" t="s">
        <v>32</v>
      </c>
      <c r="G47">
        <f>SUM(HearAboutEvent.cvs!B8:B37)</f>
        <v>22</v>
      </c>
    </row>
    <row r="49" spans="1:4">
      <c r="A49" t="s">
        <v>61</v>
      </c>
      <c r="B49" s="28">
        <f>RegistrationByDate!U1</f>
        <v>31235</v>
      </c>
      <c r="D49" t="str">
        <f>CONCATENATE(A51,": $",C51,",",D51,"  =  ",A52,": $",C52,",",D52," +  ",A53,": $",C53,",",D53)</f>
        <v>Income Total: $34,225  =  Ride: $31,235 +  Clothing: $2,990</v>
      </c>
    </row>
    <row r="50" spans="1:4">
      <c r="A50" t="s">
        <v>60</v>
      </c>
      <c r="B50" s="28">
        <f>RegistrationByDate!Y1</f>
        <v>2990</v>
      </c>
    </row>
    <row r="51" spans="1:4">
      <c r="A51" t="s">
        <v>95</v>
      </c>
      <c r="B51" s="28">
        <f>SUM(B49:B50)</f>
        <v>34225</v>
      </c>
      <c r="C51" s="37">
        <f>INT(ROUNDDOWN(B51/1000,0))</f>
        <v>34</v>
      </c>
      <c r="D51" s="29">
        <f>(B51-(C51*1000))</f>
        <v>225</v>
      </c>
    </row>
    <row r="52" spans="1:4">
      <c r="A52" t="s">
        <v>94</v>
      </c>
      <c r="B52" s="29">
        <f>B49</f>
        <v>31235</v>
      </c>
      <c r="C52" s="37">
        <f t="shared" ref="C52:C53" si="0">INT(ROUNDDOWN(B52/1000,0))</f>
        <v>31</v>
      </c>
      <c r="D52" s="29">
        <f t="shared" ref="D52:D53" si="1">(B52-(C52*1000))</f>
        <v>235</v>
      </c>
    </row>
    <row r="53" spans="1:4">
      <c r="A53" t="s">
        <v>60</v>
      </c>
      <c r="B53" s="29">
        <f>B50</f>
        <v>2990</v>
      </c>
      <c r="C53" s="37">
        <f t="shared" si="0"/>
        <v>2</v>
      </c>
      <c r="D53" s="29">
        <f t="shared" si="1"/>
        <v>990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8000"/>
  </sheetPr>
  <dimension ref="A42:P53"/>
  <sheetViews>
    <sheetView tabSelected="1" topLeftCell="A7" workbookViewId="0">
      <selection activeCell="S23" sqref="S23"/>
    </sheetView>
  </sheetViews>
  <sheetFormatPr baseColWidth="10" defaultRowHeight="15" x14ac:dyDescent="0"/>
  <cols>
    <col min="2" max="2" width="11.5" bestFit="1" customWidth="1"/>
  </cols>
  <sheetData>
    <row r="42" spans="1:16">
      <c r="A42" s="23">
        <f ca="1">TODAY()</f>
        <v>43466</v>
      </c>
      <c r="B42" t="str">
        <f>CONCATENATE(RegistrationByDate!Q1," registered to-date")</f>
        <v>504 registered to-date</v>
      </c>
      <c r="F42" t="str">
        <f>HearAboutEvent.cvs!A3</f>
        <v>Past Participant</v>
      </c>
      <c r="G42">
        <f>HearAboutEvent.cvs!B3</f>
        <v>388</v>
      </c>
      <c r="I42" t="str">
        <f>RegistrationByDate!C3</f>
        <v>100 mile</v>
      </c>
      <c r="J42">
        <f>RegistrationByDate!C1</f>
        <v>274</v>
      </c>
      <c r="K42" s="26">
        <f>J42/J$46</f>
        <v>0.54365079365079361</v>
      </c>
      <c r="L42" t="s">
        <v>58</v>
      </c>
      <c r="M42">
        <f>SUM(J42:J44)</f>
        <v>467</v>
      </c>
      <c r="N42" s="26">
        <f>M42/1030</f>
        <v>0.45339805825242718</v>
      </c>
      <c r="O42" s="17" t="str">
        <f>CONCATENATE("Average : ",ROUND(AgeHistogram.csv!B1,0))</f>
        <v>Average : 49</v>
      </c>
    </row>
    <row r="43" spans="1:16">
      <c r="A43" t="s">
        <v>53</v>
      </c>
      <c r="B43" s="18">
        <f>ROUND(B44/(+RegistrationByDate!Q1)*100,0)</f>
        <v>3</v>
      </c>
      <c r="F43" t="str">
        <f>HearAboutEvent.cvs!A4</f>
        <v>Family/Friend</v>
      </c>
      <c r="G43">
        <f>HearAboutEvent.cvs!B4</f>
        <v>102</v>
      </c>
      <c r="I43" t="str">
        <f>RegistrationByDate!E3</f>
        <v>100 km</v>
      </c>
      <c r="J43">
        <f>RegistrationByDate!E1</f>
        <v>155</v>
      </c>
      <c r="K43" s="26">
        <f>J43/J$46</f>
        <v>0.30753968253968256</v>
      </c>
      <c r="L43" t="s">
        <v>57</v>
      </c>
      <c r="M43">
        <f>J45</f>
        <v>37</v>
      </c>
      <c r="N43" s="26">
        <f>M43/200</f>
        <v>0.185</v>
      </c>
      <c r="O43" t="s">
        <v>50</v>
      </c>
      <c r="P43" t="str">
        <f>CONCATENATE("Youngest: ",AgeHistogram.csv!J1)</f>
        <v>Youngest: 7</v>
      </c>
    </row>
    <row r="44" spans="1:16">
      <c r="A44" t="s">
        <v>29</v>
      </c>
      <c r="B44">
        <f>RegistrationByDate!S1</f>
        <v>13</v>
      </c>
      <c r="F44" t="str">
        <f>HearAboutEvent.cvs!A5</f>
        <v>Internet/Website</v>
      </c>
      <c r="G44">
        <f>HearAboutEvent.cvs!B5</f>
        <v>23</v>
      </c>
      <c r="I44" t="str">
        <f>RegistrationByDate!G3</f>
        <v>85 mile</v>
      </c>
      <c r="J44">
        <f>RegistrationByDate!G1</f>
        <v>38</v>
      </c>
      <c r="K44" s="26">
        <f>J44/J$46</f>
        <v>7.5396825396825393E-2</v>
      </c>
      <c r="O44" t="s">
        <v>51</v>
      </c>
      <c r="P44" t="str">
        <f>CONCATENATE("Oldest: ",AgeHistogram.csv!K1)</f>
        <v>Oldest: 79</v>
      </c>
    </row>
    <row r="45" spans="1:16">
      <c r="A45" t="s">
        <v>49</v>
      </c>
      <c r="B45">
        <f>RegistrationByDate!Q1-B44</f>
        <v>491</v>
      </c>
      <c r="F45" t="str">
        <f>HearAboutEvent.cvs!A6</f>
        <v>FFBC Member</v>
      </c>
      <c r="G45">
        <f>HearAboutEvent.cvs!B6</f>
        <v>17</v>
      </c>
      <c r="I45" t="str">
        <f>RegistrationByDate!O3</f>
        <v>25 mile</v>
      </c>
      <c r="J45">
        <f>RegistrationByDate!O1</f>
        <v>37</v>
      </c>
      <c r="K45" s="26">
        <f>J45/J$46</f>
        <v>7.3412698412698416E-2</v>
      </c>
      <c r="O45" t="str">
        <f>CONCATENATE(O42,"      ", P43,"      ",P44)</f>
        <v>Average : 49      Youngest: 7      Oldest: 79</v>
      </c>
    </row>
    <row r="46" spans="1:16">
      <c r="A46" t="s">
        <v>54</v>
      </c>
      <c r="B46">
        <f>TeamSummary.csv!E2</f>
        <v>0</v>
      </c>
      <c r="F46" t="str">
        <f>HearAboutEvent.cvs!A7</f>
        <v>Facebook</v>
      </c>
      <c r="G46">
        <f>HearAboutEvent.cvs!B7</f>
        <v>7</v>
      </c>
      <c r="I46" t="s">
        <v>48</v>
      </c>
      <c r="J46">
        <f>SUM(J42:J45)</f>
        <v>504</v>
      </c>
      <c r="K46" s="26">
        <f>J46/J$46</f>
        <v>1</v>
      </c>
    </row>
    <row r="47" spans="1:16">
      <c r="A47" t="str">
        <f>CONCATENATE(B46, " Teams   ",B44," Members    (",B43,"% )")</f>
        <v>0 Teams   13 Members    (3% )</v>
      </c>
      <c r="F47" t="s">
        <v>32</v>
      </c>
      <c r="G47">
        <f>SUM(HearAboutEvent.cvs!B8:B37)</f>
        <v>22</v>
      </c>
    </row>
    <row r="49" spans="1:4">
      <c r="A49" t="s">
        <v>61</v>
      </c>
      <c r="B49" s="28">
        <f>RegistrationByDate!U1</f>
        <v>31235</v>
      </c>
      <c r="D49" t="str">
        <f>CONCATENATE(A51,": $",C51,",",D51,"  =  ",A52,": $",C52,",",D52," +  ",A53,": $",C53,",",D53)</f>
        <v>Income Total: $34,225  =  Ride: $31,235 +  Clothing: $2,990</v>
      </c>
    </row>
    <row r="50" spans="1:4">
      <c r="A50" t="s">
        <v>60</v>
      </c>
      <c r="B50" s="28">
        <f>RegistrationByDate!Y1</f>
        <v>2990</v>
      </c>
    </row>
    <row r="51" spans="1:4">
      <c r="A51" t="s">
        <v>95</v>
      </c>
      <c r="B51" s="28">
        <f>SUM(B49:B50)</f>
        <v>34225</v>
      </c>
      <c r="C51" s="37">
        <f>INT(ROUNDDOWN(B51/1000,0))</f>
        <v>34</v>
      </c>
      <c r="D51" s="29">
        <f>(B51-(C51*1000))</f>
        <v>225</v>
      </c>
    </row>
    <row r="52" spans="1:4">
      <c r="A52" t="s">
        <v>94</v>
      </c>
      <c r="B52" s="29">
        <f>B49</f>
        <v>31235</v>
      </c>
      <c r="C52" s="37">
        <f t="shared" ref="C52:C53" si="0">INT(ROUNDDOWN(B52/1000,0))</f>
        <v>31</v>
      </c>
      <c r="D52" s="29">
        <f t="shared" ref="D52:D53" si="1">(B52-(C52*1000))</f>
        <v>235</v>
      </c>
    </row>
    <row r="53" spans="1:4">
      <c r="A53" t="s">
        <v>60</v>
      </c>
      <c r="B53" s="29">
        <f>B50</f>
        <v>2990</v>
      </c>
      <c r="C53" s="37">
        <f t="shared" si="0"/>
        <v>2</v>
      </c>
      <c r="D53" s="29">
        <f t="shared" si="1"/>
        <v>990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4"/>
  <sheetViews>
    <sheetView workbookViewId="0">
      <pane xSplit="1" ySplit="3" topLeftCell="B4" activePane="bottomRight" state="frozenSplit"/>
      <selection activeCell="O1" activeCellId="3" sqref="C1 E1 G1 O1"/>
      <selection pane="topRight" activeCell="O1" activeCellId="3" sqref="C1 E1 G1 O1"/>
      <selection pane="bottomLeft" activeCell="O1" activeCellId="3" sqref="C1 E1 G1 O1"/>
      <selection pane="bottomRight" activeCell="M3" sqref="M3"/>
    </sheetView>
  </sheetViews>
  <sheetFormatPr baseColWidth="10" defaultRowHeight="15" x14ac:dyDescent="0"/>
  <cols>
    <col min="1" max="1" width="10.83203125" style="34"/>
    <col min="2" max="20" width="10.83203125" style="5"/>
    <col min="21" max="21" width="11.5" style="5" bestFit="1" customWidth="1"/>
    <col min="22" max="16384" width="10.83203125" style="5"/>
  </cols>
  <sheetData>
    <row r="1" spans="1:29" s="7" customFormat="1">
      <c r="A1" s="33" t="str">
        <f>'Download RegistrationByDate'!A1</f>
        <v>MAX</v>
      </c>
      <c r="B1" s="7">
        <f>'Download RegistrationByDate'!B1</f>
        <v>0</v>
      </c>
      <c r="C1" s="7">
        <f>'Download RegistrationByDate'!C1</f>
        <v>274</v>
      </c>
      <c r="D1" s="7">
        <f>'Download RegistrationByDate'!D1</f>
        <v>27</v>
      </c>
      <c r="E1" s="7">
        <f>'Download RegistrationByDate'!E1</f>
        <v>155</v>
      </c>
      <c r="F1" s="7">
        <f>'Download RegistrationByDate'!F1</f>
        <v>9</v>
      </c>
      <c r="G1" s="7">
        <f>'Download RegistrationByDate'!G1</f>
        <v>38</v>
      </c>
      <c r="H1" s="7">
        <f>'Download RegistrationByDate'!H1</f>
        <v>9</v>
      </c>
      <c r="I1" s="7">
        <f>'Download RegistrationByDate'!I1</f>
        <v>26</v>
      </c>
      <c r="J1" s="7">
        <f>'Download RegistrationByDate'!J1</f>
        <v>3</v>
      </c>
      <c r="K1" s="7">
        <f>'Download RegistrationByDate'!K1</f>
        <v>11</v>
      </c>
      <c r="L1" s="7">
        <f>'Download RegistrationByDate'!L1</f>
        <v>72</v>
      </c>
      <c r="M1" s="7">
        <f>'Download RegistrationByDate'!M1</f>
        <v>467</v>
      </c>
      <c r="N1" s="7">
        <f>'Download RegistrationByDate'!N1</f>
        <v>11</v>
      </c>
      <c r="O1" s="7">
        <f>'Download RegistrationByDate'!O1</f>
        <v>37</v>
      </c>
      <c r="P1" s="7">
        <f>'Download RegistrationByDate'!P1</f>
        <v>83</v>
      </c>
      <c r="Q1" s="7">
        <f>'Download RegistrationByDate'!Q1</f>
        <v>504</v>
      </c>
      <c r="R1" s="7">
        <f>'Download RegistrationByDate'!R1</f>
        <v>6</v>
      </c>
      <c r="S1" s="7">
        <f>'Download RegistrationByDate'!S1</f>
        <v>13</v>
      </c>
      <c r="T1" s="7">
        <f>'Download RegistrationByDate'!T1</f>
        <v>4980</v>
      </c>
      <c r="U1" s="7">
        <f>'Download RegistrationByDate'!U1</f>
        <v>31235</v>
      </c>
      <c r="V1" s="7">
        <f>'Download RegistrationByDate'!V1</f>
        <v>0</v>
      </c>
      <c r="W1" s="7">
        <f>'Download RegistrationByDate'!W1</f>
        <v>0</v>
      </c>
      <c r="X1" s="7">
        <f>'Download RegistrationByDate'!X1</f>
        <v>520</v>
      </c>
      <c r="Y1" s="7">
        <f>'Download RegistrationByDate'!Y1</f>
        <v>2990</v>
      </c>
      <c r="Z1" s="7">
        <f>'Download RegistrationByDate'!Z1</f>
        <v>60</v>
      </c>
      <c r="AA1" s="7">
        <f>'Download RegistrationByDate'!AA1</f>
        <v>372</v>
      </c>
      <c r="AB1" s="7">
        <f>'Download RegistrationByDate'!AB1</f>
        <v>23</v>
      </c>
      <c r="AC1" s="7">
        <f>'Download RegistrationByDate'!AC1</f>
        <v>132</v>
      </c>
    </row>
    <row r="2" spans="1:29" s="7" customFormat="1">
      <c r="A2" s="33" t="str">
        <f>'Download RegistrationByDate'!A2</f>
        <v>Remaining</v>
      </c>
      <c r="B2" s="7">
        <f>'Download RegistrationByDate'!B2</f>
        <v>0</v>
      </c>
      <c r="C2" s="7">
        <f>'Download RegistrationByDate'!C2</f>
        <v>0</v>
      </c>
      <c r="D2" s="7">
        <f>'Download RegistrationByDate'!D2</f>
        <v>0</v>
      </c>
      <c r="E2" s="7">
        <f>'Download RegistrationByDate'!E2</f>
        <v>0</v>
      </c>
      <c r="F2" s="7">
        <f>'Download RegistrationByDate'!F2</f>
        <v>0</v>
      </c>
      <c r="G2" s="7">
        <f>'Download RegistrationByDate'!G2</f>
        <v>0</v>
      </c>
      <c r="H2" s="7">
        <f>'Download RegistrationByDate'!H2</f>
        <v>0</v>
      </c>
      <c r="I2" s="7">
        <f>'Download RegistrationByDate'!I2</f>
        <v>0</v>
      </c>
      <c r="J2" s="7">
        <f>'Download RegistrationByDate'!J2</f>
        <v>0</v>
      </c>
      <c r="K2" s="7">
        <f>'Download RegistrationByDate'!K2</f>
        <v>0</v>
      </c>
      <c r="L2" s="7">
        <f>'Download RegistrationByDate'!L2</f>
        <v>0</v>
      </c>
      <c r="M2" s="7">
        <f>'Download RegistrationByDate'!M2</f>
        <v>563</v>
      </c>
      <c r="N2" s="7">
        <f>'Download RegistrationByDate'!N2</f>
        <v>0</v>
      </c>
      <c r="O2" s="7">
        <f>'Download RegistrationByDate'!O2</f>
        <v>163</v>
      </c>
      <c r="P2" s="7">
        <f>'Download RegistrationByDate'!P2</f>
        <v>0</v>
      </c>
      <c r="Q2" s="7">
        <f>'Download RegistrationByDate'!Q2</f>
        <v>726</v>
      </c>
      <c r="R2" s="7">
        <f>'Download RegistrationByDate'!R2</f>
        <v>0</v>
      </c>
      <c r="S2" s="7">
        <f>'Download RegistrationByDate'!S2</f>
        <v>0</v>
      </c>
      <c r="T2" s="7">
        <f>'Download RegistrationByDate'!T2</f>
        <v>0</v>
      </c>
      <c r="U2" s="7">
        <f>'Download RegistrationByDate'!U2</f>
        <v>34225</v>
      </c>
      <c r="V2" s="7">
        <f>'Download RegistrationByDate'!V2</f>
        <v>0</v>
      </c>
      <c r="W2" s="7">
        <f>'Download RegistrationByDate'!W2</f>
        <v>0</v>
      </c>
      <c r="X2" s="7">
        <f>'Download RegistrationByDate'!X2</f>
        <v>0</v>
      </c>
      <c r="Y2" s="7">
        <f>'Download RegistrationByDate'!Y2</f>
        <v>0</v>
      </c>
      <c r="Z2" s="7">
        <f>'Download RegistrationByDate'!Z2</f>
        <v>0</v>
      </c>
      <c r="AA2" s="7">
        <f>'Download RegistrationByDate'!AA2</f>
        <v>0</v>
      </c>
      <c r="AB2" s="7">
        <f>'Download RegistrationByDate'!AB2</f>
        <v>0</v>
      </c>
      <c r="AC2" s="7">
        <f>'Download RegistrationByDate'!AC2</f>
        <v>0</v>
      </c>
    </row>
    <row r="3" spans="1:29" customFormat="1">
      <c r="A3" s="33" t="str">
        <f>'Download RegistrationByDate'!A3</f>
        <v>Date</v>
      </c>
      <c r="B3" s="7" t="str">
        <f>'Download RegistrationByDate'!B3</f>
        <v>100miledaily</v>
      </c>
      <c r="C3" s="7" t="s">
        <v>84</v>
      </c>
      <c r="D3" s="7" t="str">
        <f>'Download RegistrationByDate'!D3</f>
        <v>100kmdaily</v>
      </c>
      <c r="E3" s="7" t="s">
        <v>85</v>
      </c>
      <c r="F3" s="7" t="str">
        <f>'Download RegistrationByDate'!F3</f>
        <v>85miledaily</v>
      </c>
      <c r="G3" s="7" t="s">
        <v>86</v>
      </c>
      <c r="H3" s="7" t="str">
        <f>'Download RegistrationByDate'!H3</f>
        <v>25milesAdultdaily</v>
      </c>
      <c r="I3" s="7" t="s">
        <v>87</v>
      </c>
      <c r="J3" s="7" t="str">
        <f>'Download RegistrationByDate'!J3</f>
        <v>25milesChilddaily</v>
      </c>
      <c r="K3" s="7" t="s">
        <v>88</v>
      </c>
      <c r="L3" s="7" t="str">
        <f>'Download RegistrationByDate'!L3</f>
        <v>distancedaily</v>
      </c>
      <c r="M3" s="7" t="s">
        <v>58</v>
      </c>
      <c r="N3" s="7" t="str">
        <f>'Download RegistrationByDate'!N3</f>
        <v>fundaily</v>
      </c>
      <c r="O3" s="7" t="s">
        <v>89</v>
      </c>
      <c r="P3" s="7" t="str">
        <f>'Download RegistrationByDate'!P3</f>
        <v>allroutesdaily</v>
      </c>
      <c r="Q3" s="7" t="s">
        <v>90</v>
      </c>
      <c r="R3" s="7" t="str">
        <f>'Download RegistrationByDate'!R3</f>
        <v>Teamdaily</v>
      </c>
      <c r="S3" s="7" t="s">
        <v>29</v>
      </c>
      <c r="T3" s="7" t="str">
        <f>'Download RegistrationByDate'!T3</f>
        <v>RideIncomedaily</v>
      </c>
      <c r="U3" s="7" t="s">
        <v>91</v>
      </c>
      <c r="V3" s="7" t="str">
        <f>'Download RegistrationByDate'!V3</f>
        <v>Discountdaily</v>
      </c>
      <c r="W3" s="7" t="s">
        <v>92</v>
      </c>
      <c r="X3" s="7" t="str">
        <f>'Download RegistrationByDate'!X3</f>
        <v>Clothingdaily</v>
      </c>
      <c r="Y3" s="7" t="s">
        <v>93</v>
      </c>
      <c r="Z3" s="7" t="str">
        <f>'Download RegistrationByDate'!Z3</f>
        <v>Maledaily</v>
      </c>
      <c r="AA3" s="7" t="s">
        <v>27</v>
      </c>
      <c r="AB3" s="7" t="str">
        <f>'Download RegistrationByDate'!AB3</f>
        <v>Femaledaily</v>
      </c>
      <c r="AC3" s="7" t="s">
        <v>28</v>
      </c>
    </row>
    <row r="4" spans="1:29" customFormat="1">
      <c r="A4" s="33">
        <f>'Download RegistrationByDate'!A4</f>
        <v>43434</v>
      </c>
      <c r="B4" s="7">
        <f>'Download RegistrationByDate'!B4</f>
        <v>1</v>
      </c>
      <c r="C4" s="7" t="e">
        <f>IF('Download RegistrationByDate'!C4&gt;'Download RegistrationByDate'!C3,'Download RegistrationByDate'!C4,NA())</f>
        <v>#N/A</v>
      </c>
      <c r="D4" s="7">
        <f>'Download RegistrationByDate'!D4</f>
        <v>0</v>
      </c>
      <c r="E4" s="7" t="e">
        <f>IF('Download RegistrationByDate'!E4&gt;'Download RegistrationByDate'!E3,'Download RegistrationByDate'!E4,NA())</f>
        <v>#N/A</v>
      </c>
      <c r="F4" s="7">
        <f>'Download RegistrationByDate'!F4</f>
        <v>0</v>
      </c>
      <c r="G4" s="7" t="e">
        <f>IF('Download RegistrationByDate'!G4&gt;'Download RegistrationByDate'!G3,'Download RegistrationByDate'!G4,NA())</f>
        <v>#N/A</v>
      </c>
      <c r="H4" s="7">
        <f>'Download RegistrationByDate'!H4</f>
        <v>0</v>
      </c>
      <c r="I4" s="7" t="e">
        <f>IF('Download RegistrationByDate'!I4&gt;'Download RegistrationByDate'!I3,'Download RegistrationByDate'!I4,NA())</f>
        <v>#N/A</v>
      </c>
      <c r="J4" s="7">
        <f>'Download RegistrationByDate'!J4</f>
        <v>0</v>
      </c>
      <c r="K4" s="7" t="e">
        <f>IF('Download RegistrationByDate'!K4&gt;'Download RegistrationByDate'!K3,'Download RegistrationByDate'!K4,NA())</f>
        <v>#N/A</v>
      </c>
      <c r="L4" s="7">
        <f>'Download RegistrationByDate'!L4</f>
        <v>1</v>
      </c>
      <c r="M4" s="7" t="e">
        <f>IF('Download RegistrationByDate'!M4&gt;'Download RegistrationByDate'!M3,'Download RegistrationByDate'!M4,NA())</f>
        <v>#N/A</v>
      </c>
      <c r="N4" s="7">
        <f>'Download RegistrationByDate'!N4</f>
        <v>0</v>
      </c>
      <c r="O4" s="7" t="e">
        <f>IF('Download RegistrationByDate'!O4&gt;'Download RegistrationByDate'!O3,'Download RegistrationByDate'!O4,NA())</f>
        <v>#N/A</v>
      </c>
      <c r="P4" s="7">
        <f>'Download RegistrationByDate'!P4</f>
        <v>1</v>
      </c>
      <c r="Q4" s="7" t="e">
        <f>IF('Download RegistrationByDate'!Q4&gt;'Download RegistrationByDate'!Q3,'Download RegistrationByDate'!Q4,NA())</f>
        <v>#N/A</v>
      </c>
      <c r="R4" s="7">
        <f>'Download RegistrationByDate'!R4</f>
        <v>0</v>
      </c>
      <c r="S4" s="7">
        <f>'Download RegistrationByDate'!S4</f>
        <v>0</v>
      </c>
      <c r="T4" s="7">
        <f>'Download RegistrationByDate'!T4</f>
        <v>0</v>
      </c>
      <c r="U4" s="7">
        <f ca="1">IF(A4&lt;TODAY(),'Download RegistrationByDate'!U4,NA())</f>
        <v>0</v>
      </c>
      <c r="V4" s="7">
        <f>'Download RegistrationByDate'!V4</f>
        <v>0</v>
      </c>
      <c r="W4" s="7">
        <f>'Download RegistrationByDate'!W4</f>
        <v>0</v>
      </c>
      <c r="X4" s="7">
        <f>'Download RegistrationByDate'!X4</f>
        <v>0</v>
      </c>
      <c r="Y4" s="7">
        <f ca="1">IF(A4&lt;TODAY(),'Download RegistrationByDate'!Y4,NA())</f>
        <v>0</v>
      </c>
      <c r="Z4" s="7">
        <f>'Download RegistrationByDate'!Z4</f>
        <v>1</v>
      </c>
      <c r="AA4" s="7">
        <f>'Download RegistrationByDate'!AA4</f>
        <v>1</v>
      </c>
      <c r="AB4" s="7">
        <f>'Download RegistrationByDate'!AB4</f>
        <v>0</v>
      </c>
      <c r="AC4" s="7">
        <f>'Download RegistrationByDate'!AC4</f>
        <v>0</v>
      </c>
    </row>
    <row r="5" spans="1:29" customFormat="1">
      <c r="A5" s="33">
        <f>'Download RegistrationByDate'!A5</f>
        <v>43435</v>
      </c>
      <c r="B5" s="7">
        <f>'Download RegistrationByDate'!B5</f>
        <v>40</v>
      </c>
      <c r="C5" s="7">
        <f>IF('Download RegistrationByDate'!C5&gt;'Download RegistrationByDate'!C4,'Download RegistrationByDate'!C5,NA())</f>
        <v>41</v>
      </c>
      <c r="D5" s="7">
        <f>'Download RegistrationByDate'!D5</f>
        <v>27</v>
      </c>
      <c r="E5" s="7">
        <f>IF('Download RegistrationByDate'!E5&gt;'Download RegistrationByDate'!E4,'Download RegistrationByDate'!E5,NA())</f>
        <v>27</v>
      </c>
      <c r="F5" s="7">
        <f>'Download RegistrationByDate'!F5</f>
        <v>5</v>
      </c>
      <c r="G5" s="7">
        <f>IF('Download RegistrationByDate'!G5&gt;'Download RegistrationByDate'!G4,'Download RegistrationByDate'!G5,NA())</f>
        <v>5</v>
      </c>
      <c r="H5" s="7">
        <f>'Download RegistrationByDate'!H5</f>
        <v>9</v>
      </c>
      <c r="I5" s="7">
        <f>IF('Download RegistrationByDate'!I5&gt;'Download RegistrationByDate'!I4,'Download RegistrationByDate'!I5,NA())</f>
        <v>9</v>
      </c>
      <c r="J5" s="7">
        <f>'Download RegistrationByDate'!J5</f>
        <v>2</v>
      </c>
      <c r="K5" s="7">
        <f>IF('Download RegistrationByDate'!K5&gt;'Download RegistrationByDate'!K4,'Download RegistrationByDate'!K5,NA())</f>
        <v>2</v>
      </c>
      <c r="L5" s="7">
        <f>'Download RegistrationByDate'!L5</f>
        <v>72</v>
      </c>
      <c r="M5" s="7">
        <f>IF('Download RegistrationByDate'!M5&gt;'Download RegistrationByDate'!M4,'Download RegistrationByDate'!M5,NA())</f>
        <v>73</v>
      </c>
      <c r="N5" s="7">
        <f>'Download RegistrationByDate'!N5</f>
        <v>11</v>
      </c>
      <c r="O5" s="7">
        <f>IF('Download RegistrationByDate'!O5&gt;'Download RegistrationByDate'!O4,'Download RegistrationByDate'!O5,NA())</f>
        <v>11</v>
      </c>
      <c r="P5" s="7">
        <f>'Download RegistrationByDate'!P5</f>
        <v>83</v>
      </c>
      <c r="Q5" s="7">
        <f>IF('Download RegistrationByDate'!Q5&gt;'Download RegistrationByDate'!Q4,'Download RegistrationByDate'!Q5,NA())</f>
        <v>84</v>
      </c>
      <c r="R5" s="7">
        <f>'Download RegistrationByDate'!R5</f>
        <v>0</v>
      </c>
      <c r="S5" s="7">
        <f>'Download RegistrationByDate'!S5</f>
        <v>0</v>
      </c>
      <c r="T5" s="7">
        <f>'Download RegistrationByDate'!T5</f>
        <v>4980</v>
      </c>
      <c r="U5" s="7">
        <f ca="1">IF(A5&lt;TODAY(),'Download RegistrationByDate'!U5,NA())</f>
        <v>4980</v>
      </c>
      <c r="V5" s="7">
        <f>'Download RegistrationByDate'!V5</f>
        <v>0</v>
      </c>
      <c r="W5" s="7">
        <f>'Download RegistrationByDate'!W5</f>
        <v>0</v>
      </c>
      <c r="X5" s="7">
        <f>'Download RegistrationByDate'!X5</f>
        <v>520</v>
      </c>
      <c r="Y5" s="7">
        <f ca="1">IF(A5&lt;TODAY(),'Download RegistrationByDate'!Y5,NA())</f>
        <v>520</v>
      </c>
      <c r="Z5" s="7">
        <f>'Download RegistrationByDate'!Z5</f>
        <v>60</v>
      </c>
      <c r="AA5" s="7">
        <f>'Download RegistrationByDate'!AA5</f>
        <v>61</v>
      </c>
      <c r="AB5" s="7">
        <f>'Download RegistrationByDate'!AB5</f>
        <v>23</v>
      </c>
      <c r="AC5" s="7">
        <f>'Download RegistrationByDate'!AC5</f>
        <v>23</v>
      </c>
    </row>
    <row r="6" spans="1:29" customFormat="1">
      <c r="A6" s="33">
        <f>'Download RegistrationByDate'!A6</f>
        <v>43436</v>
      </c>
      <c r="B6" s="7">
        <f>'Download RegistrationByDate'!B6</f>
        <v>17</v>
      </c>
      <c r="C6" s="7">
        <f>IF('Download RegistrationByDate'!C6&gt;'Download RegistrationByDate'!C5,'Download RegistrationByDate'!C6,NA())</f>
        <v>58</v>
      </c>
      <c r="D6" s="7">
        <f>'Download RegistrationByDate'!D6</f>
        <v>13</v>
      </c>
      <c r="E6" s="7">
        <f>IF('Download RegistrationByDate'!E6&gt;'Download RegistrationByDate'!E5,'Download RegistrationByDate'!E6,NA())</f>
        <v>40</v>
      </c>
      <c r="F6" s="7">
        <f>'Download RegistrationByDate'!F6</f>
        <v>6</v>
      </c>
      <c r="G6" s="7">
        <f>IF('Download RegistrationByDate'!G6&gt;'Download RegistrationByDate'!G5,'Download RegistrationByDate'!G6,NA())</f>
        <v>11</v>
      </c>
      <c r="H6" s="7">
        <f>'Download RegistrationByDate'!H6</f>
        <v>1</v>
      </c>
      <c r="I6" s="7">
        <f>IF('Download RegistrationByDate'!I6&gt;'Download RegistrationByDate'!I5,'Download RegistrationByDate'!I6,NA())</f>
        <v>10</v>
      </c>
      <c r="J6" s="7">
        <f>'Download RegistrationByDate'!J6</f>
        <v>0</v>
      </c>
      <c r="K6" s="7" t="e">
        <f>IF('Download RegistrationByDate'!K6&gt;'Download RegistrationByDate'!K5,'Download RegistrationByDate'!K6,NA())</f>
        <v>#N/A</v>
      </c>
      <c r="L6" s="7">
        <f>'Download RegistrationByDate'!L6</f>
        <v>36</v>
      </c>
      <c r="M6" s="7">
        <f>IF('Download RegistrationByDate'!M6&gt;'Download RegistrationByDate'!M5,'Download RegistrationByDate'!M6,NA())</f>
        <v>109</v>
      </c>
      <c r="N6" s="7">
        <f>'Download RegistrationByDate'!N6</f>
        <v>1</v>
      </c>
      <c r="O6" s="7">
        <f>IF('Download RegistrationByDate'!O6&gt;'Download RegistrationByDate'!O5,'Download RegistrationByDate'!O6,NA())</f>
        <v>12</v>
      </c>
      <c r="P6" s="7">
        <f>'Download RegistrationByDate'!P6</f>
        <v>37</v>
      </c>
      <c r="Q6" s="7">
        <f>IF('Download RegistrationByDate'!Q6&gt;'Download RegistrationByDate'!Q5,'Download RegistrationByDate'!Q6,NA())</f>
        <v>121</v>
      </c>
      <c r="R6" s="7">
        <f>'Download RegistrationByDate'!R6</f>
        <v>0</v>
      </c>
      <c r="S6" s="7">
        <f>'Download RegistrationByDate'!S6</f>
        <v>0</v>
      </c>
      <c r="T6" s="7">
        <f>'Download RegistrationByDate'!T6</f>
        <v>2370</v>
      </c>
      <c r="U6" s="7">
        <f ca="1">IF(A6&lt;TODAY(),'Download RegistrationByDate'!U6,NA())</f>
        <v>7350</v>
      </c>
      <c r="V6" s="7">
        <f>'Download RegistrationByDate'!V6</f>
        <v>0</v>
      </c>
      <c r="W6" s="7">
        <f>'Download RegistrationByDate'!W6</f>
        <v>0</v>
      </c>
      <c r="X6" s="7">
        <f>'Download RegistrationByDate'!X6</f>
        <v>260</v>
      </c>
      <c r="Y6" s="7">
        <f ca="1">IF(A6&lt;TODAY(),'Download RegistrationByDate'!Y6,NA())</f>
        <v>780</v>
      </c>
      <c r="Z6" s="7">
        <f>'Download RegistrationByDate'!Z6</f>
        <v>29</v>
      </c>
      <c r="AA6" s="7">
        <f>'Download RegistrationByDate'!AA6</f>
        <v>90</v>
      </c>
      <c r="AB6" s="7">
        <f>'Download RegistrationByDate'!AB6</f>
        <v>8</v>
      </c>
      <c r="AC6" s="7">
        <f>'Download RegistrationByDate'!AC6</f>
        <v>31</v>
      </c>
    </row>
    <row r="7" spans="1:29" customFormat="1">
      <c r="A7" s="33">
        <f>'Download RegistrationByDate'!A7</f>
        <v>43437</v>
      </c>
      <c r="B7" s="7">
        <f>'Download RegistrationByDate'!B7</f>
        <v>13</v>
      </c>
      <c r="C7" s="7">
        <f>IF('Download RegistrationByDate'!C7&gt;'Download RegistrationByDate'!C6,'Download RegistrationByDate'!C7,NA())</f>
        <v>71</v>
      </c>
      <c r="D7" s="7">
        <f>'Download RegistrationByDate'!D7</f>
        <v>10</v>
      </c>
      <c r="E7" s="7">
        <f>IF('Download RegistrationByDate'!E7&gt;'Download RegistrationByDate'!E6,'Download RegistrationByDate'!E7,NA())</f>
        <v>50</v>
      </c>
      <c r="F7" s="7">
        <f>'Download RegistrationByDate'!F7</f>
        <v>1</v>
      </c>
      <c r="G7" s="7">
        <f>IF('Download RegistrationByDate'!G7&gt;'Download RegistrationByDate'!G6,'Download RegistrationByDate'!G7,NA())</f>
        <v>12</v>
      </c>
      <c r="H7" s="7">
        <f>'Download RegistrationByDate'!H7</f>
        <v>1</v>
      </c>
      <c r="I7" s="7">
        <f>IF('Download RegistrationByDate'!I7&gt;'Download RegistrationByDate'!I6,'Download RegistrationByDate'!I7,NA())</f>
        <v>11</v>
      </c>
      <c r="J7" s="7">
        <f>'Download RegistrationByDate'!J7</f>
        <v>0</v>
      </c>
      <c r="K7" s="7" t="e">
        <f>IF('Download RegistrationByDate'!K7&gt;'Download RegistrationByDate'!K6,'Download RegistrationByDate'!K7,NA())</f>
        <v>#N/A</v>
      </c>
      <c r="L7" s="7">
        <f>'Download RegistrationByDate'!L7</f>
        <v>24</v>
      </c>
      <c r="M7" s="7">
        <f>IF('Download RegistrationByDate'!M7&gt;'Download RegistrationByDate'!M6,'Download RegistrationByDate'!M7,NA())</f>
        <v>133</v>
      </c>
      <c r="N7" s="7">
        <f>'Download RegistrationByDate'!N7</f>
        <v>1</v>
      </c>
      <c r="O7" s="7">
        <f>IF('Download RegistrationByDate'!O7&gt;'Download RegistrationByDate'!O6,'Download RegistrationByDate'!O7,NA())</f>
        <v>13</v>
      </c>
      <c r="P7" s="7">
        <f>'Download RegistrationByDate'!P7</f>
        <v>25</v>
      </c>
      <c r="Q7" s="7">
        <f>IF('Download RegistrationByDate'!Q7&gt;'Download RegistrationByDate'!Q6,'Download RegistrationByDate'!Q7,NA())</f>
        <v>146</v>
      </c>
      <c r="R7" s="7">
        <f>'Download RegistrationByDate'!R7</f>
        <v>0</v>
      </c>
      <c r="S7" s="7">
        <f>'Download RegistrationByDate'!S7</f>
        <v>0</v>
      </c>
      <c r="T7" s="7">
        <f>'Download RegistrationByDate'!T7</f>
        <v>1590</v>
      </c>
      <c r="U7" s="7">
        <f ca="1">IF(A7&lt;TODAY(),'Download RegistrationByDate'!U7,NA())</f>
        <v>8940</v>
      </c>
      <c r="V7" s="7">
        <f>'Download RegistrationByDate'!V7</f>
        <v>0</v>
      </c>
      <c r="W7" s="7">
        <f>'Download RegistrationByDate'!W7</f>
        <v>0</v>
      </c>
      <c r="X7" s="7">
        <f>'Download RegistrationByDate'!X7</f>
        <v>260</v>
      </c>
      <c r="Y7" s="7">
        <f ca="1">IF(A7&lt;TODAY(),'Download RegistrationByDate'!Y7,NA())</f>
        <v>1040</v>
      </c>
      <c r="Z7" s="7">
        <f>'Download RegistrationByDate'!Z7</f>
        <v>16</v>
      </c>
      <c r="AA7" s="7">
        <f>'Download RegistrationByDate'!AA7</f>
        <v>106</v>
      </c>
      <c r="AB7" s="7">
        <f>'Download RegistrationByDate'!AB7</f>
        <v>9</v>
      </c>
      <c r="AC7" s="7">
        <f>'Download RegistrationByDate'!AC7</f>
        <v>40</v>
      </c>
    </row>
    <row r="8" spans="1:29" customFormat="1">
      <c r="A8" s="33">
        <f>'Download RegistrationByDate'!A8</f>
        <v>43438</v>
      </c>
      <c r="B8" s="7">
        <f>'Download RegistrationByDate'!B8</f>
        <v>6</v>
      </c>
      <c r="C8" s="7">
        <f>IF('Download RegistrationByDate'!C8&gt;'Download RegistrationByDate'!C7,'Download RegistrationByDate'!C8,NA())</f>
        <v>77</v>
      </c>
      <c r="D8" s="7">
        <f>'Download RegistrationByDate'!D8</f>
        <v>4</v>
      </c>
      <c r="E8" s="7">
        <f>IF('Download RegistrationByDate'!E8&gt;'Download RegistrationByDate'!E7,'Download RegistrationByDate'!E8,NA())</f>
        <v>54</v>
      </c>
      <c r="F8" s="7">
        <f>'Download RegistrationByDate'!F8</f>
        <v>1</v>
      </c>
      <c r="G8" s="7">
        <f>IF('Download RegistrationByDate'!G8&gt;'Download RegistrationByDate'!G7,'Download RegistrationByDate'!G8,NA())</f>
        <v>13</v>
      </c>
      <c r="H8" s="7">
        <f>'Download RegistrationByDate'!H8</f>
        <v>0</v>
      </c>
      <c r="I8" s="7" t="e">
        <f>IF('Download RegistrationByDate'!I8&gt;'Download RegistrationByDate'!I7,'Download RegistrationByDate'!I8,NA())</f>
        <v>#N/A</v>
      </c>
      <c r="J8" s="7">
        <f>'Download RegistrationByDate'!J8</f>
        <v>0</v>
      </c>
      <c r="K8" s="7" t="e">
        <f>IF('Download RegistrationByDate'!K8&gt;'Download RegistrationByDate'!K7,'Download RegistrationByDate'!K8,NA())</f>
        <v>#N/A</v>
      </c>
      <c r="L8" s="7">
        <f>'Download RegistrationByDate'!L8</f>
        <v>11</v>
      </c>
      <c r="M8" s="7">
        <f>IF('Download RegistrationByDate'!M8&gt;'Download RegistrationByDate'!M7,'Download RegistrationByDate'!M8,NA())</f>
        <v>144</v>
      </c>
      <c r="N8" s="7">
        <f>'Download RegistrationByDate'!N8</f>
        <v>0</v>
      </c>
      <c r="O8" s="7" t="e">
        <f>IF('Download RegistrationByDate'!O8&gt;'Download RegistrationByDate'!O7,'Download RegistrationByDate'!O8,NA())</f>
        <v>#N/A</v>
      </c>
      <c r="P8" s="7">
        <f>'Download RegistrationByDate'!P8</f>
        <v>11</v>
      </c>
      <c r="Q8" s="7">
        <f>IF('Download RegistrationByDate'!Q8&gt;'Download RegistrationByDate'!Q7,'Download RegistrationByDate'!Q8,NA())</f>
        <v>157</v>
      </c>
      <c r="R8" s="7">
        <f>'Download RegistrationByDate'!R8</f>
        <v>0</v>
      </c>
      <c r="S8" s="7">
        <f>'Download RegistrationByDate'!S8</f>
        <v>0</v>
      </c>
      <c r="T8" s="7">
        <f>'Download RegistrationByDate'!T8</f>
        <v>715</v>
      </c>
      <c r="U8" s="7">
        <f ca="1">IF(A8&lt;TODAY(),'Download RegistrationByDate'!U8,NA())</f>
        <v>9655</v>
      </c>
      <c r="V8" s="7">
        <f>'Download RegistrationByDate'!V8</f>
        <v>0</v>
      </c>
      <c r="W8" s="7">
        <f>'Download RegistrationByDate'!W8</f>
        <v>0</v>
      </c>
      <c r="X8" s="7">
        <f>'Download RegistrationByDate'!X8</f>
        <v>65</v>
      </c>
      <c r="Y8" s="7">
        <f ca="1">IF(A8&lt;TODAY(),'Download RegistrationByDate'!Y8,NA())</f>
        <v>1105</v>
      </c>
      <c r="Z8" s="7">
        <f>'Download RegistrationByDate'!Z8</f>
        <v>8</v>
      </c>
      <c r="AA8" s="7">
        <f>'Download RegistrationByDate'!AA8</f>
        <v>114</v>
      </c>
      <c r="AB8" s="7">
        <f>'Download RegistrationByDate'!AB8</f>
        <v>3</v>
      </c>
      <c r="AC8" s="7">
        <f>'Download RegistrationByDate'!AC8</f>
        <v>43</v>
      </c>
    </row>
    <row r="9" spans="1:29" customFormat="1">
      <c r="A9" s="33">
        <f>'Download RegistrationByDate'!A9</f>
        <v>43439</v>
      </c>
      <c r="B9" s="7">
        <f>'Download RegistrationByDate'!B9</f>
        <v>7</v>
      </c>
      <c r="C9" s="7">
        <f>IF('Download RegistrationByDate'!C9&gt;'Download RegistrationByDate'!C8,'Download RegistrationByDate'!C9,NA())</f>
        <v>84</v>
      </c>
      <c r="D9" s="7">
        <f>'Download RegistrationByDate'!D9</f>
        <v>1</v>
      </c>
      <c r="E9" s="7">
        <f>IF('Download RegistrationByDate'!E9&gt;'Download RegistrationByDate'!E8,'Download RegistrationByDate'!E9,NA())</f>
        <v>55</v>
      </c>
      <c r="F9" s="7">
        <f>'Download RegistrationByDate'!F9</f>
        <v>0</v>
      </c>
      <c r="G9" s="7" t="e">
        <f>IF('Download RegistrationByDate'!G9&gt;'Download RegistrationByDate'!G8,'Download RegistrationByDate'!G9,NA())</f>
        <v>#N/A</v>
      </c>
      <c r="H9" s="7">
        <f>'Download RegistrationByDate'!H9</f>
        <v>1</v>
      </c>
      <c r="I9" s="7">
        <f>IF('Download RegistrationByDate'!I9&gt;'Download RegistrationByDate'!I8,'Download RegistrationByDate'!I9,NA())</f>
        <v>12</v>
      </c>
      <c r="J9" s="7">
        <f>'Download RegistrationByDate'!J9</f>
        <v>0</v>
      </c>
      <c r="K9" s="7" t="e">
        <f>IF('Download RegistrationByDate'!K9&gt;'Download RegistrationByDate'!K8,'Download RegistrationByDate'!K9,NA())</f>
        <v>#N/A</v>
      </c>
      <c r="L9" s="7">
        <f>'Download RegistrationByDate'!L9</f>
        <v>8</v>
      </c>
      <c r="M9" s="7">
        <f>IF('Download RegistrationByDate'!M9&gt;'Download RegistrationByDate'!M8,'Download RegistrationByDate'!M9,NA())</f>
        <v>152</v>
      </c>
      <c r="N9" s="7">
        <f>'Download RegistrationByDate'!N9</f>
        <v>1</v>
      </c>
      <c r="O9" s="7">
        <f>IF('Download RegistrationByDate'!O9&gt;'Download RegistrationByDate'!O8,'Download RegistrationByDate'!O9,NA())</f>
        <v>14</v>
      </c>
      <c r="P9" s="7">
        <f>'Download RegistrationByDate'!P9</f>
        <v>9</v>
      </c>
      <c r="Q9" s="7">
        <f>IF('Download RegistrationByDate'!Q9&gt;'Download RegistrationByDate'!Q8,'Download RegistrationByDate'!Q9,NA())</f>
        <v>166</v>
      </c>
      <c r="R9" s="7">
        <f>'Download RegistrationByDate'!R9</f>
        <v>0</v>
      </c>
      <c r="S9" s="7">
        <f>'Download RegistrationByDate'!S9</f>
        <v>0</v>
      </c>
      <c r="T9" s="7">
        <f>'Download RegistrationByDate'!T9</f>
        <v>550</v>
      </c>
      <c r="U9" s="7">
        <f ca="1">IF(A9&lt;TODAY(),'Download RegistrationByDate'!U9,NA())</f>
        <v>10205</v>
      </c>
      <c r="V9" s="7">
        <f>'Download RegistrationByDate'!V9</f>
        <v>0</v>
      </c>
      <c r="W9" s="7">
        <f>'Download RegistrationByDate'!W9</f>
        <v>0</v>
      </c>
      <c r="X9" s="7">
        <f>'Download RegistrationByDate'!X9</f>
        <v>0</v>
      </c>
      <c r="Y9" s="7">
        <f ca="1">IF(A9&lt;TODAY(),'Download RegistrationByDate'!Y9,NA())</f>
        <v>1105</v>
      </c>
      <c r="Z9" s="7">
        <f>'Download RegistrationByDate'!Z9</f>
        <v>7</v>
      </c>
      <c r="AA9" s="7">
        <f>'Download RegistrationByDate'!AA9</f>
        <v>121</v>
      </c>
      <c r="AB9" s="7">
        <f>'Download RegistrationByDate'!AB9</f>
        <v>2</v>
      </c>
      <c r="AC9" s="7">
        <f>'Download RegistrationByDate'!AC9</f>
        <v>45</v>
      </c>
    </row>
    <row r="10" spans="1:29" customFormat="1">
      <c r="A10" s="33">
        <f>'Download RegistrationByDate'!A10</f>
        <v>43440</v>
      </c>
      <c r="B10" s="7">
        <f>'Download RegistrationByDate'!B10</f>
        <v>7</v>
      </c>
      <c r="C10" s="7">
        <f>IF('Download RegistrationByDate'!C10&gt;'Download RegistrationByDate'!C9,'Download RegistrationByDate'!C10,NA())</f>
        <v>91</v>
      </c>
      <c r="D10" s="7">
        <f>'Download RegistrationByDate'!D10</f>
        <v>3</v>
      </c>
      <c r="E10" s="7">
        <f>IF('Download RegistrationByDate'!E10&gt;'Download RegistrationByDate'!E9,'Download RegistrationByDate'!E10,NA())</f>
        <v>58</v>
      </c>
      <c r="F10" s="7">
        <f>'Download RegistrationByDate'!F10</f>
        <v>0</v>
      </c>
      <c r="G10" s="7" t="e">
        <f>IF('Download RegistrationByDate'!G10&gt;'Download RegistrationByDate'!G9,'Download RegistrationByDate'!G10,NA())</f>
        <v>#N/A</v>
      </c>
      <c r="H10" s="7">
        <f>'Download RegistrationByDate'!H10</f>
        <v>0</v>
      </c>
      <c r="I10" s="7" t="e">
        <f>IF('Download RegistrationByDate'!I10&gt;'Download RegistrationByDate'!I9,'Download RegistrationByDate'!I10,NA())</f>
        <v>#N/A</v>
      </c>
      <c r="J10" s="7">
        <f>'Download RegistrationByDate'!J10</f>
        <v>0</v>
      </c>
      <c r="K10" s="7" t="e">
        <f>IF('Download RegistrationByDate'!K10&gt;'Download RegistrationByDate'!K9,'Download RegistrationByDate'!K10,NA())</f>
        <v>#N/A</v>
      </c>
      <c r="L10" s="7">
        <f>'Download RegistrationByDate'!L10</f>
        <v>10</v>
      </c>
      <c r="M10" s="7">
        <f>IF('Download RegistrationByDate'!M10&gt;'Download RegistrationByDate'!M9,'Download RegistrationByDate'!M10,NA())</f>
        <v>162</v>
      </c>
      <c r="N10" s="7">
        <f>'Download RegistrationByDate'!N10</f>
        <v>0</v>
      </c>
      <c r="O10" s="7" t="e">
        <f>IF('Download RegistrationByDate'!O10&gt;'Download RegistrationByDate'!O9,'Download RegistrationByDate'!O10,NA())</f>
        <v>#N/A</v>
      </c>
      <c r="P10" s="7">
        <f>'Download RegistrationByDate'!P10</f>
        <v>10</v>
      </c>
      <c r="Q10" s="7">
        <f>IF('Download RegistrationByDate'!Q10&gt;'Download RegistrationByDate'!Q9,'Download RegistrationByDate'!Q10,NA())</f>
        <v>176</v>
      </c>
      <c r="R10" s="7">
        <f>'Download RegistrationByDate'!R10</f>
        <v>0</v>
      </c>
      <c r="S10" s="7">
        <f>'Download RegistrationByDate'!S10</f>
        <v>0</v>
      </c>
      <c r="T10" s="7">
        <f>'Download RegistrationByDate'!T10</f>
        <v>650</v>
      </c>
      <c r="U10" s="7">
        <f ca="1">IF(A10&lt;TODAY(),'Download RegistrationByDate'!U10,NA())</f>
        <v>10855</v>
      </c>
      <c r="V10" s="7">
        <f>'Download RegistrationByDate'!V10</f>
        <v>0</v>
      </c>
      <c r="W10" s="7">
        <f>'Download RegistrationByDate'!W10</f>
        <v>0</v>
      </c>
      <c r="X10" s="7">
        <f>'Download RegistrationByDate'!X10</f>
        <v>65</v>
      </c>
      <c r="Y10" s="7">
        <f ca="1">IF(A10&lt;TODAY(),'Download RegistrationByDate'!Y10,NA())</f>
        <v>1170</v>
      </c>
      <c r="Z10" s="7">
        <f>'Download RegistrationByDate'!Z10</f>
        <v>8</v>
      </c>
      <c r="AA10" s="7">
        <f>'Download RegistrationByDate'!AA10</f>
        <v>129</v>
      </c>
      <c r="AB10" s="7">
        <f>'Download RegistrationByDate'!AB10</f>
        <v>2</v>
      </c>
      <c r="AC10" s="7">
        <f>'Download RegistrationByDate'!AC10</f>
        <v>47</v>
      </c>
    </row>
    <row r="11" spans="1:29" customFormat="1">
      <c r="A11" s="33">
        <f>'Download RegistrationByDate'!A11</f>
        <v>43441</v>
      </c>
      <c r="B11" s="7">
        <f>'Download RegistrationByDate'!B11</f>
        <v>2</v>
      </c>
      <c r="C11" s="7">
        <f>IF('Download RegistrationByDate'!C11&gt;'Download RegistrationByDate'!C10,'Download RegistrationByDate'!C11,NA())</f>
        <v>93</v>
      </c>
      <c r="D11" s="7">
        <f>'Download RegistrationByDate'!D11</f>
        <v>2</v>
      </c>
      <c r="E11" s="7">
        <f>IF('Download RegistrationByDate'!E11&gt;'Download RegistrationByDate'!E10,'Download RegistrationByDate'!E11,NA())</f>
        <v>60</v>
      </c>
      <c r="F11" s="7">
        <f>'Download RegistrationByDate'!F11</f>
        <v>0</v>
      </c>
      <c r="G11" s="7" t="e">
        <f>IF('Download RegistrationByDate'!G11&gt;'Download RegistrationByDate'!G10,'Download RegistrationByDate'!G11,NA())</f>
        <v>#N/A</v>
      </c>
      <c r="H11" s="7">
        <f>'Download RegistrationByDate'!H11</f>
        <v>0</v>
      </c>
      <c r="I11" s="7" t="e">
        <f>IF('Download RegistrationByDate'!I11&gt;'Download RegistrationByDate'!I10,'Download RegistrationByDate'!I11,NA())</f>
        <v>#N/A</v>
      </c>
      <c r="J11" s="7">
        <f>'Download RegistrationByDate'!J11</f>
        <v>0</v>
      </c>
      <c r="K11" s="7" t="e">
        <f>IF('Download RegistrationByDate'!K11&gt;'Download RegistrationByDate'!K10,'Download RegistrationByDate'!K11,NA())</f>
        <v>#N/A</v>
      </c>
      <c r="L11" s="7">
        <f>'Download RegistrationByDate'!L11</f>
        <v>4</v>
      </c>
      <c r="M11" s="7">
        <f>IF('Download RegistrationByDate'!M11&gt;'Download RegistrationByDate'!M10,'Download RegistrationByDate'!M11,NA())</f>
        <v>166</v>
      </c>
      <c r="N11" s="7">
        <f>'Download RegistrationByDate'!N11</f>
        <v>0</v>
      </c>
      <c r="O11" s="7" t="e">
        <f>IF('Download RegistrationByDate'!O11&gt;'Download RegistrationByDate'!O10,'Download RegistrationByDate'!O11,NA())</f>
        <v>#N/A</v>
      </c>
      <c r="P11" s="7">
        <f>'Download RegistrationByDate'!P11</f>
        <v>4</v>
      </c>
      <c r="Q11" s="7">
        <f>IF('Download RegistrationByDate'!Q11&gt;'Download RegistrationByDate'!Q10,'Download RegistrationByDate'!Q11,NA())</f>
        <v>180</v>
      </c>
      <c r="R11" s="7">
        <f>'Download RegistrationByDate'!R11</f>
        <v>0</v>
      </c>
      <c r="S11" s="7">
        <f>'Download RegistrationByDate'!S11</f>
        <v>0</v>
      </c>
      <c r="T11" s="7">
        <f>'Download RegistrationByDate'!T11</f>
        <v>260</v>
      </c>
      <c r="U11" s="7">
        <f ca="1">IF(A11&lt;TODAY(),'Download RegistrationByDate'!U11,NA())</f>
        <v>11115</v>
      </c>
      <c r="V11" s="7">
        <f>'Download RegistrationByDate'!V11</f>
        <v>0</v>
      </c>
      <c r="W11" s="7">
        <f>'Download RegistrationByDate'!W11</f>
        <v>0</v>
      </c>
      <c r="X11" s="7">
        <f>'Download RegistrationByDate'!X11</f>
        <v>0</v>
      </c>
      <c r="Y11" s="7">
        <f ca="1">IF(A11&lt;TODAY(),'Download RegistrationByDate'!Y11,NA())</f>
        <v>1170</v>
      </c>
      <c r="Z11" s="7">
        <f>'Download RegistrationByDate'!Z11</f>
        <v>4</v>
      </c>
      <c r="AA11" s="7">
        <f>'Download RegistrationByDate'!AA11</f>
        <v>133</v>
      </c>
      <c r="AB11" s="7">
        <f>'Download RegistrationByDate'!AB11</f>
        <v>0</v>
      </c>
      <c r="AC11" s="7">
        <f>'Download RegistrationByDate'!AC11</f>
        <v>47</v>
      </c>
    </row>
    <row r="12" spans="1:29" customFormat="1">
      <c r="A12" s="33">
        <f>'Download RegistrationByDate'!A12</f>
        <v>43442</v>
      </c>
      <c r="B12" s="7">
        <f>'Download RegistrationByDate'!B12</f>
        <v>5</v>
      </c>
      <c r="C12" s="7">
        <f>IF('Download RegistrationByDate'!C12&gt;'Download RegistrationByDate'!C11,'Download RegistrationByDate'!C12,NA())</f>
        <v>98</v>
      </c>
      <c r="D12" s="7">
        <f>'Download RegistrationByDate'!D12</f>
        <v>3</v>
      </c>
      <c r="E12" s="7">
        <f>IF('Download RegistrationByDate'!E12&gt;'Download RegistrationByDate'!E11,'Download RegistrationByDate'!E12,NA())</f>
        <v>63</v>
      </c>
      <c r="F12" s="7">
        <f>'Download RegistrationByDate'!F12</f>
        <v>0</v>
      </c>
      <c r="G12" s="7" t="e">
        <f>IF('Download RegistrationByDate'!G12&gt;'Download RegistrationByDate'!G11,'Download RegistrationByDate'!G12,NA())</f>
        <v>#N/A</v>
      </c>
      <c r="H12" s="7">
        <f>'Download RegistrationByDate'!H12</f>
        <v>1</v>
      </c>
      <c r="I12" s="7">
        <f>IF('Download RegistrationByDate'!I12&gt;'Download RegistrationByDate'!I11,'Download RegistrationByDate'!I12,NA())</f>
        <v>13</v>
      </c>
      <c r="J12" s="7">
        <f>'Download RegistrationByDate'!J12</f>
        <v>0</v>
      </c>
      <c r="K12" s="7" t="e">
        <f>IF('Download RegistrationByDate'!K12&gt;'Download RegistrationByDate'!K11,'Download RegistrationByDate'!K12,NA())</f>
        <v>#N/A</v>
      </c>
      <c r="L12" s="7">
        <f>'Download RegistrationByDate'!L12</f>
        <v>8</v>
      </c>
      <c r="M12" s="7">
        <f>IF('Download RegistrationByDate'!M12&gt;'Download RegistrationByDate'!M11,'Download RegistrationByDate'!M12,NA())</f>
        <v>174</v>
      </c>
      <c r="N12" s="7">
        <f>'Download RegistrationByDate'!N12</f>
        <v>1</v>
      </c>
      <c r="O12" s="7">
        <f>IF('Download RegistrationByDate'!O12&gt;'Download RegistrationByDate'!O11,'Download RegistrationByDate'!O12,NA())</f>
        <v>15</v>
      </c>
      <c r="P12" s="7">
        <f>'Download RegistrationByDate'!P12</f>
        <v>9</v>
      </c>
      <c r="Q12" s="7">
        <f>IF('Download RegistrationByDate'!Q12&gt;'Download RegistrationByDate'!Q11,'Download RegistrationByDate'!Q12,NA())</f>
        <v>189</v>
      </c>
      <c r="R12" s="7">
        <f>'Download RegistrationByDate'!R12</f>
        <v>0</v>
      </c>
      <c r="S12" s="7">
        <f>'Download RegistrationByDate'!S12</f>
        <v>0</v>
      </c>
      <c r="T12" s="7">
        <f>'Download RegistrationByDate'!T12</f>
        <v>550</v>
      </c>
      <c r="U12" s="7">
        <f ca="1">IF(A12&lt;TODAY(),'Download RegistrationByDate'!U12,NA())</f>
        <v>11665</v>
      </c>
      <c r="V12" s="7">
        <f>'Download RegistrationByDate'!V12</f>
        <v>0</v>
      </c>
      <c r="W12" s="7">
        <f>'Download RegistrationByDate'!W12</f>
        <v>0</v>
      </c>
      <c r="X12" s="7">
        <f>'Download RegistrationByDate'!X12</f>
        <v>0</v>
      </c>
      <c r="Y12" s="7">
        <f ca="1">IF(A12&lt;TODAY(),'Download RegistrationByDate'!Y12,NA())</f>
        <v>1170</v>
      </c>
      <c r="Z12" s="7">
        <f>'Download RegistrationByDate'!Z12</f>
        <v>6</v>
      </c>
      <c r="AA12" s="7">
        <f>'Download RegistrationByDate'!AA12</f>
        <v>139</v>
      </c>
      <c r="AB12" s="7">
        <f>'Download RegistrationByDate'!AB12</f>
        <v>3</v>
      </c>
      <c r="AC12" s="7">
        <f>'Download RegistrationByDate'!AC12</f>
        <v>50</v>
      </c>
    </row>
    <row r="13" spans="1:29" customFormat="1">
      <c r="A13" s="33">
        <f>'Download RegistrationByDate'!A13</f>
        <v>43443</v>
      </c>
      <c r="B13" s="7">
        <f>'Download RegistrationByDate'!B13</f>
        <v>4</v>
      </c>
      <c r="C13" s="7">
        <f>IF('Download RegistrationByDate'!C13&gt;'Download RegistrationByDate'!C12,'Download RegistrationByDate'!C13,NA())</f>
        <v>102</v>
      </c>
      <c r="D13" s="7">
        <f>'Download RegistrationByDate'!D13</f>
        <v>2</v>
      </c>
      <c r="E13" s="7">
        <f>IF('Download RegistrationByDate'!E13&gt;'Download RegistrationByDate'!E12,'Download RegistrationByDate'!E13,NA())</f>
        <v>65</v>
      </c>
      <c r="F13" s="7">
        <f>'Download RegistrationByDate'!F13</f>
        <v>0</v>
      </c>
      <c r="G13" s="7" t="e">
        <f>IF('Download RegistrationByDate'!G13&gt;'Download RegistrationByDate'!G12,'Download RegistrationByDate'!G13,NA())</f>
        <v>#N/A</v>
      </c>
      <c r="H13" s="7">
        <f>'Download RegistrationByDate'!H13</f>
        <v>1</v>
      </c>
      <c r="I13" s="7">
        <f>IF('Download RegistrationByDate'!I13&gt;'Download RegistrationByDate'!I12,'Download RegistrationByDate'!I13,NA())</f>
        <v>14</v>
      </c>
      <c r="J13" s="7">
        <f>'Download RegistrationByDate'!J13</f>
        <v>0</v>
      </c>
      <c r="K13" s="7" t="e">
        <f>IF('Download RegistrationByDate'!K13&gt;'Download RegistrationByDate'!K12,'Download RegistrationByDate'!K13,NA())</f>
        <v>#N/A</v>
      </c>
      <c r="L13" s="7">
        <f>'Download RegistrationByDate'!L13</f>
        <v>6</v>
      </c>
      <c r="M13" s="7">
        <f>IF('Download RegistrationByDate'!M13&gt;'Download RegistrationByDate'!M12,'Download RegistrationByDate'!M13,NA())</f>
        <v>180</v>
      </c>
      <c r="N13" s="7">
        <f>'Download RegistrationByDate'!N13</f>
        <v>1</v>
      </c>
      <c r="O13" s="7">
        <f>IF('Download RegistrationByDate'!O13&gt;'Download RegistrationByDate'!O12,'Download RegistrationByDate'!O13,NA())</f>
        <v>16</v>
      </c>
      <c r="P13" s="7">
        <f>'Download RegistrationByDate'!P13</f>
        <v>7</v>
      </c>
      <c r="Q13" s="7">
        <f>IF('Download RegistrationByDate'!Q13&gt;'Download RegistrationByDate'!Q12,'Download RegistrationByDate'!Q13,NA())</f>
        <v>196</v>
      </c>
      <c r="R13" s="7">
        <f>'Download RegistrationByDate'!R13</f>
        <v>0</v>
      </c>
      <c r="S13" s="7">
        <f>'Download RegistrationByDate'!S13</f>
        <v>0</v>
      </c>
      <c r="T13" s="7">
        <f>'Download RegistrationByDate'!T13</f>
        <v>420</v>
      </c>
      <c r="U13" s="7">
        <f ca="1">IF(A13&lt;TODAY(),'Download RegistrationByDate'!U13,NA())</f>
        <v>12085</v>
      </c>
      <c r="V13" s="7">
        <f>'Download RegistrationByDate'!V13</f>
        <v>0</v>
      </c>
      <c r="W13" s="7">
        <f>'Download RegistrationByDate'!W13</f>
        <v>0</v>
      </c>
      <c r="X13" s="7">
        <f>'Download RegistrationByDate'!X13</f>
        <v>65</v>
      </c>
      <c r="Y13" s="7">
        <f ca="1">IF(A13&lt;TODAY(),'Download RegistrationByDate'!Y13,NA())</f>
        <v>1235</v>
      </c>
      <c r="Z13" s="7">
        <f>'Download RegistrationByDate'!Z13</f>
        <v>5</v>
      </c>
      <c r="AA13" s="7">
        <f>'Download RegistrationByDate'!AA13</f>
        <v>144</v>
      </c>
      <c r="AB13" s="7">
        <f>'Download RegistrationByDate'!AB13</f>
        <v>2</v>
      </c>
      <c r="AC13" s="7">
        <f>'Download RegistrationByDate'!AC13</f>
        <v>52</v>
      </c>
    </row>
    <row r="14" spans="1:29" customFormat="1">
      <c r="A14" s="33">
        <f>'Download RegistrationByDate'!A14</f>
        <v>43444</v>
      </c>
      <c r="B14" s="7">
        <f>'Download RegistrationByDate'!B14</f>
        <v>1</v>
      </c>
      <c r="C14" s="7">
        <f>IF('Download RegistrationByDate'!C14&gt;'Download RegistrationByDate'!C13,'Download RegistrationByDate'!C14,NA())</f>
        <v>103</v>
      </c>
      <c r="D14" s="7">
        <f>'Download RegistrationByDate'!D14</f>
        <v>2</v>
      </c>
      <c r="E14" s="7">
        <f>IF('Download RegistrationByDate'!E14&gt;'Download RegistrationByDate'!E13,'Download RegistrationByDate'!E14,NA())</f>
        <v>67</v>
      </c>
      <c r="F14" s="7">
        <f>'Download RegistrationByDate'!F14</f>
        <v>2</v>
      </c>
      <c r="G14" s="7">
        <f>IF('Download RegistrationByDate'!G14&gt;'Download RegistrationByDate'!G13,'Download RegistrationByDate'!G14,NA())</f>
        <v>15</v>
      </c>
      <c r="H14" s="7">
        <f>'Download RegistrationByDate'!H14</f>
        <v>0</v>
      </c>
      <c r="I14" s="7" t="e">
        <f>IF('Download RegistrationByDate'!I14&gt;'Download RegistrationByDate'!I13,'Download RegistrationByDate'!I14,NA())</f>
        <v>#N/A</v>
      </c>
      <c r="J14" s="7">
        <f>'Download RegistrationByDate'!J14</f>
        <v>0</v>
      </c>
      <c r="K14" s="7" t="e">
        <f>IF('Download RegistrationByDate'!K14&gt;'Download RegistrationByDate'!K13,'Download RegistrationByDate'!K14,NA())</f>
        <v>#N/A</v>
      </c>
      <c r="L14" s="7">
        <f>'Download RegistrationByDate'!L14</f>
        <v>5</v>
      </c>
      <c r="M14" s="7">
        <f>IF('Download RegistrationByDate'!M14&gt;'Download RegistrationByDate'!M13,'Download RegistrationByDate'!M14,NA())</f>
        <v>185</v>
      </c>
      <c r="N14" s="7">
        <f>'Download RegistrationByDate'!N14</f>
        <v>0</v>
      </c>
      <c r="O14" s="7" t="e">
        <f>IF('Download RegistrationByDate'!O14&gt;'Download RegistrationByDate'!O13,'Download RegistrationByDate'!O14,NA())</f>
        <v>#N/A</v>
      </c>
      <c r="P14" s="7">
        <f>'Download RegistrationByDate'!P14</f>
        <v>5</v>
      </c>
      <c r="Q14" s="7">
        <f>IF('Download RegistrationByDate'!Q14&gt;'Download RegistrationByDate'!Q13,'Download RegistrationByDate'!Q14,NA())</f>
        <v>201</v>
      </c>
      <c r="R14" s="7">
        <f>'Download RegistrationByDate'!R14</f>
        <v>0</v>
      </c>
      <c r="S14" s="7">
        <f>'Download RegistrationByDate'!S14</f>
        <v>0</v>
      </c>
      <c r="T14" s="7">
        <f>'Download RegistrationByDate'!T14</f>
        <v>325</v>
      </c>
      <c r="U14" s="7">
        <f ca="1">IF(A14&lt;TODAY(),'Download RegistrationByDate'!U14,NA())</f>
        <v>12410</v>
      </c>
      <c r="V14" s="7">
        <f>'Download RegistrationByDate'!V14</f>
        <v>0</v>
      </c>
      <c r="W14" s="7">
        <f>'Download RegistrationByDate'!W14</f>
        <v>0</v>
      </c>
      <c r="X14" s="7">
        <f>'Download RegistrationByDate'!X14</f>
        <v>0</v>
      </c>
      <c r="Y14" s="7">
        <f ca="1">IF(A14&lt;TODAY(),'Download RegistrationByDate'!Y14,NA())</f>
        <v>1235</v>
      </c>
      <c r="Z14" s="7">
        <f>'Download RegistrationByDate'!Z14</f>
        <v>3</v>
      </c>
      <c r="AA14" s="7">
        <f>'Download RegistrationByDate'!AA14</f>
        <v>147</v>
      </c>
      <c r="AB14" s="7">
        <f>'Download RegistrationByDate'!AB14</f>
        <v>2</v>
      </c>
      <c r="AC14" s="7">
        <f>'Download RegistrationByDate'!AC14</f>
        <v>54</v>
      </c>
    </row>
    <row r="15" spans="1:29" customFormat="1">
      <c r="A15" s="33">
        <f>'Download RegistrationByDate'!A15</f>
        <v>43445</v>
      </c>
      <c r="B15" s="7">
        <f>'Download RegistrationByDate'!B15</f>
        <v>6</v>
      </c>
      <c r="C15" s="7">
        <f>IF('Download RegistrationByDate'!C15&gt;'Download RegistrationByDate'!C14,'Download RegistrationByDate'!C15,NA())</f>
        <v>109</v>
      </c>
      <c r="D15" s="7">
        <f>'Download RegistrationByDate'!D15</f>
        <v>2</v>
      </c>
      <c r="E15" s="7">
        <f>IF('Download RegistrationByDate'!E15&gt;'Download RegistrationByDate'!E14,'Download RegistrationByDate'!E15,NA())</f>
        <v>69</v>
      </c>
      <c r="F15" s="7">
        <f>'Download RegistrationByDate'!F15</f>
        <v>0</v>
      </c>
      <c r="G15" s="7" t="e">
        <f>IF('Download RegistrationByDate'!G15&gt;'Download RegistrationByDate'!G14,'Download RegistrationByDate'!G15,NA())</f>
        <v>#N/A</v>
      </c>
      <c r="H15" s="7">
        <f>'Download RegistrationByDate'!H15</f>
        <v>0</v>
      </c>
      <c r="I15" s="7" t="e">
        <f>IF('Download RegistrationByDate'!I15&gt;'Download RegistrationByDate'!I14,'Download RegistrationByDate'!I15,NA())</f>
        <v>#N/A</v>
      </c>
      <c r="J15" s="7">
        <f>'Download RegistrationByDate'!J15</f>
        <v>0</v>
      </c>
      <c r="K15" s="7" t="e">
        <f>IF('Download RegistrationByDate'!K15&gt;'Download RegistrationByDate'!K14,'Download RegistrationByDate'!K15,NA())</f>
        <v>#N/A</v>
      </c>
      <c r="L15" s="7">
        <f>'Download RegistrationByDate'!L15</f>
        <v>8</v>
      </c>
      <c r="M15" s="7">
        <f>IF('Download RegistrationByDate'!M15&gt;'Download RegistrationByDate'!M14,'Download RegistrationByDate'!M15,NA())</f>
        <v>193</v>
      </c>
      <c r="N15" s="7">
        <f>'Download RegistrationByDate'!N15</f>
        <v>0</v>
      </c>
      <c r="O15" s="7" t="e">
        <f>IF('Download RegistrationByDate'!O15&gt;'Download RegistrationByDate'!O14,'Download RegistrationByDate'!O15,NA())</f>
        <v>#N/A</v>
      </c>
      <c r="P15" s="7">
        <f>'Download RegistrationByDate'!P15</f>
        <v>8</v>
      </c>
      <c r="Q15" s="7">
        <f>IF('Download RegistrationByDate'!Q15&gt;'Download RegistrationByDate'!Q14,'Download RegistrationByDate'!Q15,NA())</f>
        <v>209</v>
      </c>
      <c r="R15" s="7">
        <f>'Download RegistrationByDate'!R15</f>
        <v>0</v>
      </c>
      <c r="S15" s="7">
        <f>'Download RegistrationByDate'!S15</f>
        <v>0</v>
      </c>
      <c r="T15" s="7">
        <f>'Download RegistrationByDate'!T15</f>
        <v>520</v>
      </c>
      <c r="U15" s="7">
        <f ca="1">IF(A15&lt;TODAY(),'Download RegistrationByDate'!U15,NA())</f>
        <v>12930</v>
      </c>
      <c r="V15" s="7">
        <f>'Download RegistrationByDate'!V15</f>
        <v>0</v>
      </c>
      <c r="W15" s="7">
        <f>'Download RegistrationByDate'!W15</f>
        <v>0</v>
      </c>
      <c r="X15" s="7">
        <f>'Download RegistrationByDate'!X15</f>
        <v>0</v>
      </c>
      <c r="Y15" s="7">
        <f ca="1">IF(A15&lt;TODAY(),'Download RegistrationByDate'!Y15,NA())</f>
        <v>1235</v>
      </c>
      <c r="Z15" s="7">
        <f>'Download RegistrationByDate'!Z15</f>
        <v>6</v>
      </c>
      <c r="AA15" s="7">
        <f>'Download RegistrationByDate'!AA15</f>
        <v>153</v>
      </c>
      <c r="AB15" s="7">
        <f>'Download RegistrationByDate'!AB15</f>
        <v>2</v>
      </c>
      <c r="AC15" s="7">
        <f>'Download RegistrationByDate'!AC15</f>
        <v>56</v>
      </c>
    </row>
    <row r="16" spans="1:29" customFormat="1">
      <c r="A16" s="33">
        <f>'Download RegistrationByDate'!A16</f>
        <v>43446</v>
      </c>
      <c r="B16" s="7">
        <f>'Download RegistrationByDate'!B16</f>
        <v>5</v>
      </c>
      <c r="C16" s="7">
        <f>IF('Download RegistrationByDate'!C16&gt;'Download RegistrationByDate'!C15,'Download RegistrationByDate'!C16,NA())</f>
        <v>114</v>
      </c>
      <c r="D16" s="7">
        <f>'Download RegistrationByDate'!D16</f>
        <v>3</v>
      </c>
      <c r="E16" s="7">
        <f>IF('Download RegistrationByDate'!E16&gt;'Download RegistrationByDate'!E15,'Download RegistrationByDate'!E16,NA())</f>
        <v>72</v>
      </c>
      <c r="F16" s="7">
        <f>'Download RegistrationByDate'!F16</f>
        <v>1</v>
      </c>
      <c r="G16" s="7">
        <f>IF('Download RegistrationByDate'!G16&gt;'Download RegistrationByDate'!G15,'Download RegistrationByDate'!G16,NA())</f>
        <v>16</v>
      </c>
      <c r="H16" s="7">
        <f>'Download RegistrationByDate'!H16</f>
        <v>0</v>
      </c>
      <c r="I16" s="7" t="e">
        <f>IF('Download RegistrationByDate'!I16&gt;'Download RegistrationByDate'!I15,'Download RegistrationByDate'!I16,NA())</f>
        <v>#N/A</v>
      </c>
      <c r="J16" s="7">
        <f>'Download RegistrationByDate'!J16</f>
        <v>0</v>
      </c>
      <c r="K16" s="7" t="e">
        <f>IF('Download RegistrationByDate'!K16&gt;'Download RegistrationByDate'!K15,'Download RegistrationByDate'!K16,NA())</f>
        <v>#N/A</v>
      </c>
      <c r="L16" s="7">
        <f>'Download RegistrationByDate'!L16</f>
        <v>9</v>
      </c>
      <c r="M16" s="7">
        <f>IF('Download RegistrationByDate'!M16&gt;'Download RegistrationByDate'!M15,'Download RegistrationByDate'!M16,NA())</f>
        <v>202</v>
      </c>
      <c r="N16" s="7">
        <f>'Download RegistrationByDate'!N16</f>
        <v>0</v>
      </c>
      <c r="O16" s="7" t="e">
        <f>IF('Download RegistrationByDate'!O16&gt;'Download RegistrationByDate'!O15,'Download RegistrationByDate'!O16,NA())</f>
        <v>#N/A</v>
      </c>
      <c r="P16" s="7">
        <f>'Download RegistrationByDate'!P16</f>
        <v>9</v>
      </c>
      <c r="Q16" s="7">
        <f>IF('Download RegistrationByDate'!Q16&gt;'Download RegistrationByDate'!Q15,'Download RegistrationByDate'!Q16,NA())</f>
        <v>218</v>
      </c>
      <c r="R16" s="7">
        <f>'Download RegistrationByDate'!R16</f>
        <v>0</v>
      </c>
      <c r="S16" s="7">
        <f>'Download RegistrationByDate'!S16</f>
        <v>0</v>
      </c>
      <c r="T16" s="7">
        <f>'Download RegistrationByDate'!T16</f>
        <v>585</v>
      </c>
      <c r="U16" s="7">
        <f ca="1">IF(A16&lt;TODAY(),'Download RegistrationByDate'!U16,NA())</f>
        <v>13515</v>
      </c>
      <c r="V16" s="7">
        <f>'Download RegistrationByDate'!V16</f>
        <v>0</v>
      </c>
      <c r="W16" s="7">
        <f>'Download RegistrationByDate'!W16</f>
        <v>0</v>
      </c>
      <c r="X16" s="7">
        <f>'Download RegistrationByDate'!X16</f>
        <v>130</v>
      </c>
      <c r="Y16" s="7">
        <f ca="1">IF(A16&lt;TODAY(),'Download RegistrationByDate'!Y16,NA())</f>
        <v>1365</v>
      </c>
      <c r="Z16" s="7">
        <f>'Download RegistrationByDate'!Z16</f>
        <v>5</v>
      </c>
      <c r="AA16" s="7">
        <f>'Download RegistrationByDate'!AA16</f>
        <v>158</v>
      </c>
      <c r="AB16" s="7">
        <f>'Download RegistrationByDate'!AB16</f>
        <v>4</v>
      </c>
      <c r="AC16" s="7">
        <f>'Download RegistrationByDate'!AC16</f>
        <v>60</v>
      </c>
    </row>
    <row r="17" spans="1:29" customFormat="1">
      <c r="A17" s="33">
        <f>'Download RegistrationByDate'!A17</f>
        <v>43447</v>
      </c>
      <c r="B17" s="7">
        <f>'Download RegistrationByDate'!B17</f>
        <v>9</v>
      </c>
      <c r="C17" s="7">
        <f>IF('Download RegistrationByDate'!C17&gt;'Download RegistrationByDate'!C16,'Download RegistrationByDate'!C17,NA())</f>
        <v>123</v>
      </c>
      <c r="D17" s="7">
        <f>'Download RegistrationByDate'!D17</f>
        <v>5</v>
      </c>
      <c r="E17" s="7">
        <f>IF('Download RegistrationByDate'!E17&gt;'Download RegistrationByDate'!E16,'Download RegistrationByDate'!E17,NA())</f>
        <v>77</v>
      </c>
      <c r="F17" s="7">
        <f>'Download RegistrationByDate'!F17</f>
        <v>0</v>
      </c>
      <c r="G17" s="7" t="e">
        <f>IF('Download RegistrationByDate'!G17&gt;'Download RegistrationByDate'!G16,'Download RegistrationByDate'!G17,NA())</f>
        <v>#N/A</v>
      </c>
      <c r="H17" s="7">
        <f>'Download RegistrationByDate'!H17</f>
        <v>0</v>
      </c>
      <c r="I17" s="7" t="e">
        <f>IF('Download RegistrationByDate'!I17&gt;'Download RegistrationByDate'!I16,'Download RegistrationByDate'!I17,NA())</f>
        <v>#N/A</v>
      </c>
      <c r="J17" s="7">
        <f>'Download RegistrationByDate'!J17</f>
        <v>0</v>
      </c>
      <c r="K17" s="7" t="e">
        <f>IF('Download RegistrationByDate'!K17&gt;'Download RegistrationByDate'!K16,'Download RegistrationByDate'!K17,NA())</f>
        <v>#N/A</v>
      </c>
      <c r="L17" s="7">
        <f>'Download RegistrationByDate'!L17</f>
        <v>14</v>
      </c>
      <c r="M17" s="7">
        <f>IF('Download RegistrationByDate'!M17&gt;'Download RegistrationByDate'!M16,'Download RegistrationByDate'!M17,NA())</f>
        <v>216</v>
      </c>
      <c r="N17" s="7">
        <f>'Download RegistrationByDate'!N17</f>
        <v>0</v>
      </c>
      <c r="O17" s="7" t="e">
        <f>IF('Download RegistrationByDate'!O17&gt;'Download RegistrationByDate'!O16,'Download RegistrationByDate'!O17,NA())</f>
        <v>#N/A</v>
      </c>
      <c r="P17" s="7">
        <f>'Download RegistrationByDate'!P17</f>
        <v>14</v>
      </c>
      <c r="Q17" s="7">
        <f>IF('Download RegistrationByDate'!Q17&gt;'Download RegistrationByDate'!Q16,'Download RegistrationByDate'!Q17,NA())</f>
        <v>232</v>
      </c>
      <c r="R17" s="7">
        <f>'Download RegistrationByDate'!R17</f>
        <v>6</v>
      </c>
      <c r="S17" s="7">
        <f>'Download RegistrationByDate'!S17</f>
        <v>6</v>
      </c>
      <c r="T17" s="7">
        <f>'Download RegistrationByDate'!T17</f>
        <v>910</v>
      </c>
      <c r="U17" s="7">
        <f ca="1">IF(A17&lt;TODAY(),'Download RegistrationByDate'!U17,NA())</f>
        <v>14425</v>
      </c>
      <c r="V17" s="7">
        <f>'Download RegistrationByDate'!V17</f>
        <v>0</v>
      </c>
      <c r="W17" s="7">
        <f>'Download RegistrationByDate'!W17</f>
        <v>0</v>
      </c>
      <c r="X17" s="7">
        <f>'Download RegistrationByDate'!X17</f>
        <v>65</v>
      </c>
      <c r="Y17" s="7">
        <f ca="1">IF(A17&lt;TODAY(),'Download RegistrationByDate'!Y17,NA())</f>
        <v>1430</v>
      </c>
      <c r="Z17" s="7">
        <f>'Download RegistrationByDate'!Z17</f>
        <v>11</v>
      </c>
      <c r="AA17" s="7">
        <f>'Download RegistrationByDate'!AA17</f>
        <v>169</v>
      </c>
      <c r="AB17" s="7">
        <f>'Download RegistrationByDate'!AB17</f>
        <v>3</v>
      </c>
      <c r="AC17" s="7">
        <f>'Download RegistrationByDate'!AC17</f>
        <v>63</v>
      </c>
    </row>
    <row r="18" spans="1:29" customFormat="1">
      <c r="A18" s="33">
        <f>'Download RegistrationByDate'!A18</f>
        <v>43448</v>
      </c>
      <c r="B18" s="7">
        <f>'Download RegistrationByDate'!B18</f>
        <v>6</v>
      </c>
      <c r="C18" s="7">
        <f>IF('Download RegistrationByDate'!C18&gt;'Download RegistrationByDate'!C17,'Download RegistrationByDate'!C18,NA())</f>
        <v>129</v>
      </c>
      <c r="D18" s="7">
        <f>'Download RegistrationByDate'!D18</f>
        <v>1</v>
      </c>
      <c r="E18" s="7">
        <f>IF('Download RegistrationByDate'!E18&gt;'Download RegistrationByDate'!E17,'Download RegistrationByDate'!E18,NA())</f>
        <v>78</v>
      </c>
      <c r="F18" s="7">
        <f>'Download RegistrationByDate'!F18</f>
        <v>1</v>
      </c>
      <c r="G18" s="7">
        <f>IF('Download RegistrationByDate'!G18&gt;'Download RegistrationByDate'!G17,'Download RegistrationByDate'!G18,NA())</f>
        <v>17</v>
      </c>
      <c r="H18" s="7">
        <f>'Download RegistrationByDate'!H18</f>
        <v>0</v>
      </c>
      <c r="I18" s="7" t="e">
        <f>IF('Download RegistrationByDate'!I18&gt;'Download RegistrationByDate'!I17,'Download RegistrationByDate'!I18,NA())</f>
        <v>#N/A</v>
      </c>
      <c r="J18" s="7">
        <f>'Download RegistrationByDate'!J18</f>
        <v>0</v>
      </c>
      <c r="K18" s="7" t="e">
        <f>IF('Download RegistrationByDate'!K18&gt;'Download RegistrationByDate'!K17,'Download RegistrationByDate'!K18,NA())</f>
        <v>#N/A</v>
      </c>
      <c r="L18" s="7">
        <f>'Download RegistrationByDate'!L18</f>
        <v>8</v>
      </c>
      <c r="M18" s="7">
        <f>IF('Download RegistrationByDate'!M18&gt;'Download RegistrationByDate'!M17,'Download RegistrationByDate'!M18,NA())</f>
        <v>224</v>
      </c>
      <c r="N18" s="7">
        <f>'Download RegistrationByDate'!N18</f>
        <v>0</v>
      </c>
      <c r="O18" s="7" t="e">
        <f>IF('Download RegistrationByDate'!O18&gt;'Download RegistrationByDate'!O17,'Download RegistrationByDate'!O18,NA())</f>
        <v>#N/A</v>
      </c>
      <c r="P18" s="7">
        <f>'Download RegistrationByDate'!P18</f>
        <v>8</v>
      </c>
      <c r="Q18" s="7">
        <f>IF('Download RegistrationByDate'!Q18&gt;'Download RegistrationByDate'!Q17,'Download RegistrationByDate'!Q18,NA())</f>
        <v>240</v>
      </c>
      <c r="R18" s="7">
        <f>'Download RegistrationByDate'!R18</f>
        <v>1</v>
      </c>
      <c r="S18" s="7">
        <f>'Download RegistrationByDate'!S18</f>
        <v>7</v>
      </c>
      <c r="T18" s="7">
        <f>'Download RegistrationByDate'!T18</f>
        <v>520</v>
      </c>
      <c r="U18" s="7">
        <f ca="1">IF(A18&lt;TODAY(),'Download RegistrationByDate'!U18,NA())</f>
        <v>14945</v>
      </c>
      <c r="V18" s="7">
        <f>'Download RegistrationByDate'!V18</f>
        <v>0</v>
      </c>
      <c r="W18" s="7">
        <f>'Download RegistrationByDate'!W18</f>
        <v>0</v>
      </c>
      <c r="X18" s="7">
        <f>'Download RegistrationByDate'!X18</f>
        <v>65</v>
      </c>
      <c r="Y18" s="7">
        <f ca="1">IF(A18&lt;TODAY(),'Download RegistrationByDate'!Y18,NA())</f>
        <v>1495</v>
      </c>
      <c r="Z18" s="7">
        <f>'Download RegistrationByDate'!Z18</f>
        <v>5</v>
      </c>
      <c r="AA18" s="7">
        <f>'Download RegistrationByDate'!AA18</f>
        <v>174</v>
      </c>
      <c r="AB18" s="7">
        <f>'Download RegistrationByDate'!AB18</f>
        <v>3</v>
      </c>
      <c r="AC18" s="7">
        <f>'Download RegistrationByDate'!AC18</f>
        <v>66</v>
      </c>
    </row>
    <row r="19" spans="1:29" customFormat="1">
      <c r="A19" s="33">
        <f>'Download RegistrationByDate'!A19</f>
        <v>43449</v>
      </c>
      <c r="B19" s="7">
        <f>'Download RegistrationByDate'!B19</f>
        <v>1</v>
      </c>
      <c r="C19" s="7">
        <f>IF('Download RegistrationByDate'!C19&gt;'Download RegistrationByDate'!C18,'Download RegistrationByDate'!C19,NA())</f>
        <v>130</v>
      </c>
      <c r="D19" s="7">
        <f>'Download RegistrationByDate'!D19</f>
        <v>1</v>
      </c>
      <c r="E19" s="7">
        <f>IF('Download RegistrationByDate'!E19&gt;'Download RegistrationByDate'!E18,'Download RegistrationByDate'!E19,NA())</f>
        <v>79</v>
      </c>
      <c r="F19" s="7">
        <f>'Download RegistrationByDate'!F19</f>
        <v>0</v>
      </c>
      <c r="G19" s="7" t="e">
        <f>IF('Download RegistrationByDate'!G19&gt;'Download RegistrationByDate'!G18,'Download RegistrationByDate'!G19,NA())</f>
        <v>#N/A</v>
      </c>
      <c r="H19" s="7">
        <f>'Download RegistrationByDate'!H19</f>
        <v>2</v>
      </c>
      <c r="I19" s="7">
        <f>IF('Download RegistrationByDate'!I19&gt;'Download RegistrationByDate'!I18,'Download RegistrationByDate'!I19,NA())</f>
        <v>16</v>
      </c>
      <c r="J19" s="7">
        <f>'Download RegistrationByDate'!J19</f>
        <v>3</v>
      </c>
      <c r="K19" s="7">
        <f>IF('Download RegistrationByDate'!K19&gt;'Download RegistrationByDate'!K18,'Download RegistrationByDate'!K19,NA())</f>
        <v>5</v>
      </c>
      <c r="L19" s="7">
        <f>'Download RegistrationByDate'!L19</f>
        <v>2</v>
      </c>
      <c r="M19" s="7">
        <f>IF('Download RegistrationByDate'!M19&gt;'Download RegistrationByDate'!M18,'Download RegistrationByDate'!M19,NA())</f>
        <v>226</v>
      </c>
      <c r="N19" s="7">
        <f>'Download RegistrationByDate'!N19</f>
        <v>5</v>
      </c>
      <c r="O19" s="7">
        <f>IF('Download RegistrationByDate'!O19&gt;'Download RegistrationByDate'!O18,'Download RegistrationByDate'!O19,NA())</f>
        <v>21</v>
      </c>
      <c r="P19" s="7">
        <f>'Download RegistrationByDate'!P19</f>
        <v>7</v>
      </c>
      <c r="Q19" s="7">
        <f>IF('Download RegistrationByDate'!Q19&gt;'Download RegistrationByDate'!Q18,'Download RegistrationByDate'!Q19,NA())</f>
        <v>247</v>
      </c>
      <c r="R19" s="7">
        <f>'Download RegistrationByDate'!R19</f>
        <v>0</v>
      </c>
      <c r="S19" s="7">
        <f>'Download RegistrationByDate'!S19</f>
        <v>7</v>
      </c>
      <c r="T19" s="7">
        <f>'Download RegistrationByDate'!T19</f>
        <v>235</v>
      </c>
      <c r="U19" s="7">
        <f ca="1">IF(A19&lt;TODAY(),'Download RegistrationByDate'!U19,NA())</f>
        <v>15180</v>
      </c>
      <c r="V19" s="7">
        <f>'Download RegistrationByDate'!V19</f>
        <v>0</v>
      </c>
      <c r="W19" s="7">
        <f>'Download RegistrationByDate'!W19</f>
        <v>0</v>
      </c>
      <c r="X19" s="7">
        <f>'Download RegistrationByDate'!X19</f>
        <v>65</v>
      </c>
      <c r="Y19" s="7">
        <f ca="1">IF(A19&lt;TODAY(),'Download RegistrationByDate'!Y19,NA())</f>
        <v>1560</v>
      </c>
      <c r="Z19" s="7">
        <f>'Download RegistrationByDate'!Z19</f>
        <v>5</v>
      </c>
      <c r="AA19" s="7">
        <f>'Download RegistrationByDate'!AA19</f>
        <v>179</v>
      </c>
      <c r="AB19" s="7">
        <f>'Download RegistrationByDate'!AB19</f>
        <v>2</v>
      </c>
      <c r="AC19" s="7">
        <f>'Download RegistrationByDate'!AC19</f>
        <v>68</v>
      </c>
    </row>
    <row r="20" spans="1:29" customFormat="1">
      <c r="A20" s="33">
        <f>'Download RegistrationByDate'!A20</f>
        <v>43450</v>
      </c>
      <c r="B20" s="7">
        <f>'Download RegistrationByDate'!B20</f>
        <v>2</v>
      </c>
      <c r="C20" s="7">
        <f>IF('Download RegistrationByDate'!C20&gt;'Download RegistrationByDate'!C19,'Download RegistrationByDate'!C20,NA())</f>
        <v>132</v>
      </c>
      <c r="D20" s="7">
        <f>'Download RegistrationByDate'!D20</f>
        <v>0</v>
      </c>
      <c r="E20" s="7" t="e">
        <f>IF('Download RegistrationByDate'!E20&gt;'Download RegistrationByDate'!E19,'Download RegistrationByDate'!E20,NA())</f>
        <v>#N/A</v>
      </c>
      <c r="F20" s="7">
        <f>'Download RegistrationByDate'!F20</f>
        <v>0</v>
      </c>
      <c r="G20" s="7" t="e">
        <f>IF('Download RegistrationByDate'!G20&gt;'Download RegistrationByDate'!G19,'Download RegistrationByDate'!G20,NA())</f>
        <v>#N/A</v>
      </c>
      <c r="H20" s="7">
        <f>'Download RegistrationByDate'!H20</f>
        <v>0</v>
      </c>
      <c r="I20" s="7" t="e">
        <f>IF('Download RegistrationByDate'!I20&gt;'Download RegistrationByDate'!I19,'Download RegistrationByDate'!I20,NA())</f>
        <v>#N/A</v>
      </c>
      <c r="J20" s="7">
        <f>'Download RegistrationByDate'!J20</f>
        <v>0</v>
      </c>
      <c r="K20" s="7" t="e">
        <f>IF('Download RegistrationByDate'!K20&gt;'Download RegistrationByDate'!K19,'Download RegistrationByDate'!K20,NA())</f>
        <v>#N/A</v>
      </c>
      <c r="L20" s="7">
        <f>'Download RegistrationByDate'!L20</f>
        <v>2</v>
      </c>
      <c r="M20" s="7">
        <f>IF('Download RegistrationByDate'!M20&gt;'Download RegistrationByDate'!M19,'Download RegistrationByDate'!M20,NA())</f>
        <v>228</v>
      </c>
      <c r="N20" s="7">
        <f>'Download RegistrationByDate'!N20</f>
        <v>0</v>
      </c>
      <c r="O20" s="7" t="e">
        <f>IF('Download RegistrationByDate'!O20&gt;'Download RegistrationByDate'!O19,'Download RegistrationByDate'!O20,NA())</f>
        <v>#N/A</v>
      </c>
      <c r="P20" s="7">
        <f>'Download RegistrationByDate'!P20</f>
        <v>2</v>
      </c>
      <c r="Q20" s="7">
        <f>IF('Download RegistrationByDate'!Q20&gt;'Download RegistrationByDate'!Q19,'Download RegistrationByDate'!Q20,NA())</f>
        <v>249</v>
      </c>
      <c r="R20" s="7">
        <f>'Download RegistrationByDate'!R20</f>
        <v>0</v>
      </c>
      <c r="S20" s="7">
        <f>'Download RegistrationByDate'!S20</f>
        <v>7</v>
      </c>
      <c r="T20" s="7">
        <f>'Download RegistrationByDate'!T20</f>
        <v>130</v>
      </c>
      <c r="U20" s="7">
        <f ca="1">IF(A20&lt;TODAY(),'Download RegistrationByDate'!U20,NA())</f>
        <v>15310</v>
      </c>
      <c r="V20" s="7">
        <f>'Download RegistrationByDate'!V20</f>
        <v>0</v>
      </c>
      <c r="W20" s="7">
        <f>'Download RegistrationByDate'!W20</f>
        <v>0</v>
      </c>
      <c r="X20" s="7">
        <f>'Download RegistrationByDate'!X20</f>
        <v>65</v>
      </c>
      <c r="Y20" s="7">
        <f ca="1">IF(A20&lt;TODAY(),'Download RegistrationByDate'!Y20,NA())</f>
        <v>1625</v>
      </c>
      <c r="Z20" s="7">
        <f>'Download RegistrationByDate'!Z20</f>
        <v>2</v>
      </c>
      <c r="AA20" s="7">
        <f>'Download RegistrationByDate'!AA20</f>
        <v>181</v>
      </c>
      <c r="AB20" s="7">
        <f>'Download RegistrationByDate'!AB20</f>
        <v>0</v>
      </c>
      <c r="AC20" s="7">
        <f>'Download RegistrationByDate'!AC20</f>
        <v>68</v>
      </c>
    </row>
    <row r="21" spans="1:29" customFormat="1">
      <c r="A21" s="33">
        <f>'Download RegistrationByDate'!A21</f>
        <v>43451</v>
      </c>
      <c r="B21" s="7">
        <f>'Download RegistrationByDate'!B21</f>
        <v>4</v>
      </c>
      <c r="C21" s="7">
        <f>IF('Download RegistrationByDate'!C21&gt;'Download RegistrationByDate'!C20,'Download RegistrationByDate'!C21,NA())</f>
        <v>136</v>
      </c>
      <c r="D21" s="7">
        <f>'Download RegistrationByDate'!D21</f>
        <v>2</v>
      </c>
      <c r="E21" s="7">
        <f>IF('Download RegistrationByDate'!E21&gt;'Download RegistrationByDate'!E20,'Download RegistrationByDate'!E21,NA())</f>
        <v>81</v>
      </c>
      <c r="F21" s="7">
        <f>'Download RegistrationByDate'!F21</f>
        <v>0</v>
      </c>
      <c r="G21" s="7" t="e">
        <f>IF('Download RegistrationByDate'!G21&gt;'Download RegistrationByDate'!G20,'Download RegistrationByDate'!G21,NA())</f>
        <v>#N/A</v>
      </c>
      <c r="H21" s="7">
        <f>'Download RegistrationByDate'!H21</f>
        <v>0</v>
      </c>
      <c r="I21" s="7" t="e">
        <f>IF('Download RegistrationByDate'!I21&gt;'Download RegistrationByDate'!I20,'Download RegistrationByDate'!I21,NA())</f>
        <v>#N/A</v>
      </c>
      <c r="J21" s="7">
        <f>'Download RegistrationByDate'!J21</f>
        <v>0</v>
      </c>
      <c r="K21" s="7" t="e">
        <f>IF('Download RegistrationByDate'!K21&gt;'Download RegistrationByDate'!K20,'Download RegistrationByDate'!K21,NA())</f>
        <v>#N/A</v>
      </c>
      <c r="L21" s="7">
        <f>'Download RegistrationByDate'!L21</f>
        <v>6</v>
      </c>
      <c r="M21" s="7">
        <f>IF('Download RegistrationByDate'!M21&gt;'Download RegistrationByDate'!M20,'Download RegistrationByDate'!M21,NA())</f>
        <v>234</v>
      </c>
      <c r="N21" s="7">
        <f>'Download RegistrationByDate'!N21</f>
        <v>0</v>
      </c>
      <c r="O21" s="7" t="e">
        <f>IF('Download RegistrationByDate'!O21&gt;'Download RegistrationByDate'!O20,'Download RegistrationByDate'!O21,NA())</f>
        <v>#N/A</v>
      </c>
      <c r="P21" s="7">
        <f>'Download RegistrationByDate'!P21</f>
        <v>6</v>
      </c>
      <c r="Q21" s="7">
        <f>IF('Download RegistrationByDate'!Q21&gt;'Download RegistrationByDate'!Q20,'Download RegistrationByDate'!Q21,NA())</f>
        <v>255</v>
      </c>
      <c r="R21" s="7">
        <f>'Download RegistrationByDate'!R21</f>
        <v>2</v>
      </c>
      <c r="S21" s="7">
        <f>'Download RegistrationByDate'!S21</f>
        <v>9</v>
      </c>
      <c r="T21" s="7">
        <f>'Download RegistrationByDate'!T21</f>
        <v>390</v>
      </c>
      <c r="U21" s="7">
        <f ca="1">IF(A21&lt;TODAY(),'Download RegistrationByDate'!U21,NA())</f>
        <v>15700</v>
      </c>
      <c r="V21" s="7">
        <f>'Download RegistrationByDate'!V21</f>
        <v>0</v>
      </c>
      <c r="W21" s="7">
        <f>'Download RegistrationByDate'!W21</f>
        <v>0</v>
      </c>
      <c r="X21" s="7">
        <f>'Download RegistrationByDate'!X21</f>
        <v>0</v>
      </c>
      <c r="Y21" s="7">
        <f ca="1">IF(A21&lt;TODAY(),'Download RegistrationByDate'!Y21,NA())</f>
        <v>1625</v>
      </c>
      <c r="Z21" s="7">
        <f>'Download RegistrationByDate'!Z21</f>
        <v>6</v>
      </c>
      <c r="AA21" s="7">
        <f>'Download RegistrationByDate'!AA21</f>
        <v>187</v>
      </c>
      <c r="AB21" s="7">
        <f>'Download RegistrationByDate'!AB21</f>
        <v>0</v>
      </c>
      <c r="AC21" s="7">
        <f>'Download RegistrationByDate'!AC21</f>
        <v>68</v>
      </c>
    </row>
    <row r="22" spans="1:29" customFormat="1">
      <c r="A22" s="33">
        <f>'Download RegistrationByDate'!A22</f>
        <v>43452</v>
      </c>
      <c r="B22" s="7">
        <f>'Download RegistrationByDate'!B22</f>
        <v>2</v>
      </c>
      <c r="C22" s="7">
        <f>IF('Download RegistrationByDate'!C22&gt;'Download RegistrationByDate'!C21,'Download RegistrationByDate'!C22,NA())</f>
        <v>138</v>
      </c>
      <c r="D22" s="7">
        <f>'Download RegistrationByDate'!D22</f>
        <v>3</v>
      </c>
      <c r="E22" s="7">
        <f>IF('Download RegistrationByDate'!E22&gt;'Download RegistrationByDate'!E21,'Download RegistrationByDate'!E22,NA())</f>
        <v>84</v>
      </c>
      <c r="F22" s="7">
        <f>'Download RegistrationByDate'!F22</f>
        <v>0</v>
      </c>
      <c r="G22" s="7" t="e">
        <f>IF('Download RegistrationByDate'!G22&gt;'Download RegistrationByDate'!G21,'Download RegistrationByDate'!G22,NA())</f>
        <v>#N/A</v>
      </c>
      <c r="H22" s="7">
        <f>'Download RegistrationByDate'!H22</f>
        <v>0</v>
      </c>
      <c r="I22" s="7" t="e">
        <f>IF('Download RegistrationByDate'!I22&gt;'Download RegistrationByDate'!I21,'Download RegistrationByDate'!I22,NA())</f>
        <v>#N/A</v>
      </c>
      <c r="J22" s="7">
        <f>'Download RegistrationByDate'!J22</f>
        <v>0</v>
      </c>
      <c r="K22" s="7" t="e">
        <f>IF('Download RegistrationByDate'!K22&gt;'Download RegistrationByDate'!K21,'Download RegistrationByDate'!K22,NA())</f>
        <v>#N/A</v>
      </c>
      <c r="L22" s="7">
        <f>'Download RegistrationByDate'!L22</f>
        <v>5</v>
      </c>
      <c r="M22" s="7">
        <f>IF('Download RegistrationByDate'!M22&gt;'Download RegistrationByDate'!M21,'Download RegistrationByDate'!M22,NA())</f>
        <v>239</v>
      </c>
      <c r="N22" s="7">
        <f>'Download RegistrationByDate'!N22</f>
        <v>0</v>
      </c>
      <c r="O22" s="7" t="e">
        <f>IF('Download RegistrationByDate'!O22&gt;'Download RegistrationByDate'!O21,'Download RegistrationByDate'!O22,NA())</f>
        <v>#N/A</v>
      </c>
      <c r="P22" s="7">
        <f>'Download RegistrationByDate'!P22</f>
        <v>5</v>
      </c>
      <c r="Q22" s="7">
        <f>IF('Download RegistrationByDate'!Q22&gt;'Download RegistrationByDate'!Q21,'Download RegistrationByDate'!Q22,NA())</f>
        <v>260</v>
      </c>
      <c r="R22" s="7">
        <f>'Download RegistrationByDate'!R22</f>
        <v>0</v>
      </c>
      <c r="S22" s="7">
        <f>'Download RegistrationByDate'!S22</f>
        <v>9</v>
      </c>
      <c r="T22" s="7">
        <f>'Download RegistrationByDate'!T22</f>
        <v>325</v>
      </c>
      <c r="U22" s="7">
        <f ca="1">IF(A22&lt;TODAY(),'Download RegistrationByDate'!U22,NA())</f>
        <v>16025</v>
      </c>
      <c r="V22" s="7">
        <f>'Download RegistrationByDate'!V22</f>
        <v>0</v>
      </c>
      <c r="W22" s="7">
        <f>'Download RegistrationByDate'!W22</f>
        <v>0</v>
      </c>
      <c r="X22" s="7">
        <f>'Download RegistrationByDate'!X22</f>
        <v>130</v>
      </c>
      <c r="Y22" s="7">
        <f ca="1">IF(A22&lt;TODAY(),'Download RegistrationByDate'!Y22,NA())</f>
        <v>1755</v>
      </c>
      <c r="Z22" s="7">
        <f>'Download RegistrationByDate'!Z22</f>
        <v>5</v>
      </c>
      <c r="AA22" s="7">
        <f>'Download RegistrationByDate'!AA22</f>
        <v>192</v>
      </c>
      <c r="AB22" s="7">
        <f>'Download RegistrationByDate'!AB22</f>
        <v>0</v>
      </c>
      <c r="AC22" s="7">
        <f>'Download RegistrationByDate'!AC22</f>
        <v>68</v>
      </c>
    </row>
    <row r="23" spans="1:29" customFormat="1">
      <c r="A23" s="33">
        <f>'Download RegistrationByDate'!A23</f>
        <v>43453</v>
      </c>
      <c r="B23" s="7">
        <f>'Download RegistrationByDate'!B23</f>
        <v>1</v>
      </c>
      <c r="C23" s="7">
        <f>IF('Download RegistrationByDate'!C23&gt;'Download RegistrationByDate'!C22,'Download RegistrationByDate'!C23,NA())</f>
        <v>139</v>
      </c>
      <c r="D23" s="7">
        <f>'Download RegistrationByDate'!D23</f>
        <v>3</v>
      </c>
      <c r="E23" s="7">
        <f>IF('Download RegistrationByDate'!E23&gt;'Download RegistrationByDate'!E22,'Download RegistrationByDate'!E23,NA())</f>
        <v>87</v>
      </c>
      <c r="F23" s="7">
        <f>'Download RegistrationByDate'!F23</f>
        <v>0</v>
      </c>
      <c r="G23" s="7" t="e">
        <f>IF('Download RegistrationByDate'!G23&gt;'Download RegistrationByDate'!G22,'Download RegistrationByDate'!G23,NA())</f>
        <v>#N/A</v>
      </c>
      <c r="H23" s="7">
        <f>'Download RegistrationByDate'!H23</f>
        <v>1</v>
      </c>
      <c r="I23" s="7">
        <f>IF('Download RegistrationByDate'!I23&gt;'Download RegistrationByDate'!I22,'Download RegistrationByDate'!I23,NA())</f>
        <v>17</v>
      </c>
      <c r="J23" s="7">
        <f>'Download RegistrationByDate'!J23</f>
        <v>0</v>
      </c>
      <c r="K23" s="7" t="e">
        <f>IF('Download RegistrationByDate'!K23&gt;'Download RegistrationByDate'!K22,'Download RegistrationByDate'!K23,NA())</f>
        <v>#N/A</v>
      </c>
      <c r="L23" s="7">
        <f>'Download RegistrationByDate'!L23</f>
        <v>4</v>
      </c>
      <c r="M23" s="7">
        <f>IF('Download RegistrationByDate'!M23&gt;'Download RegistrationByDate'!M22,'Download RegistrationByDate'!M23,NA())</f>
        <v>243</v>
      </c>
      <c r="N23" s="7">
        <f>'Download RegistrationByDate'!N23</f>
        <v>1</v>
      </c>
      <c r="O23" s="7">
        <f>IF('Download RegistrationByDate'!O23&gt;'Download RegistrationByDate'!O22,'Download RegistrationByDate'!O23,NA())</f>
        <v>22</v>
      </c>
      <c r="P23" s="7">
        <f>'Download RegistrationByDate'!P23</f>
        <v>5</v>
      </c>
      <c r="Q23" s="7">
        <f>IF('Download RegistrationByDate'!Q23&gt;'Download RegistrationByDate'!Q22,'Download RegistrationByDate'!Q23,NA())</f>
        <v>265</v>
      </c>
      <c r="R23" s="7">
        <f>'Download RegistrationByDate'!R23</f>
        <v>3</v>
      </c>
      <c r="S23" s="7">
        <f>'Download RegistrationByDate'!S23</f>
        <v>12</v>
      </c>
      <c r="T23" s="7">
        <f>'Download RegistrationByDate'!T23</f>
        <v>290</v>
      </c>
      <c r="U23" s="7">
        <f ca="1">IF(A23&lt;TODAY(),'Download RegistrationByDate'!U23,NA())</f>
        <v>16315</v>
      </c>
      <c r="V23" s="7">
        <f>'Download RegistrationByDate'!V23</f>
        <v>0</v>
      </c>
      <c r="W23" s="7">
        <f>'Download RegistrationByDate'!W23</f>
        <v>0</v>
      </c>
      <c r="X23" s="7">
        <f>'Download RegistrationByDate'!X23</f>
        <v>65</v>
      </c>
      <c r="Y23" s="7">
        <f ca="1">IF(A23&lt;TODAY(),'Download RegistrationByDate'!Y23,NA())</f>
        <v>1820</v>
      </c>
      <c r="Z23" s="7">
        <f>'Download RegistrationByDate'!Z23</f>
        <v>4</v>
      </c>
      <c r="AA23" s="7">
        <f>'Download RegistrationByDate'!AA23</f>
        <v>196</v>
      </c>
      <c r="AB23" s="7">
        <f>'Download RegistrationByDate'!AB23</f>
        <v>1</v>
      </c>
      <c r="AC23" s="7">
        <f>'Download RegistrationByDate'!AC23</f>
        <v>69</v>
      </c>
    </row>
    <row r="24" spans="1:29" customFormat="1">
      <c r="A24" s="33">
        <f>'Download RegistrationByDate'!A24</f>
        <v>43454</v>
      </c>
      <c r="B24" s="7">
        <f>'Download RegistrationByDate'!B24</f>
        <v>1</v>
      </c>
      <c r="C24" s="7">
        <f>IF('Download RegistrationByDate'!C24&gt;'Download RegistrationByDate'!C23,'Download RegistrationByDate'!C24,NA())</f>
        <v>140</v>
      </c>
      <c r="D24" s="7">
        <f>'Download RegistrationByDate'!D24</f>
        <v>2</v>
      </c>
      <c r="E24" s="7">
        <f>IF('Download RegistrationByDate'!E24&gt;'Download RegistrationByDate'!E23,'Download RegistrationByDate'!E24,NA())</f>
        <v>89</v>
      </c>
      <c r="F24" s="7">
        <f>'Download RegistrationByDate'!F24</f>
        <v>0</v>
      </c>
      <c r="G24" s="7" t="e">
        <f>IF('Download RegistrationByDate'!G24&gt;'Download RegistrationByDate'!G23,'Download RegistrationByDate'!G24,NA())</f>
        <v>#N/A</v>
      </c>
      <c r="H24" s="7">
        <f>'Download RegistrationByDate'!H24</f>
        <v>0</v>
      </c>
      <c r="I24" s="7" t="e">
        <f>IF('Download RegistrationByDate'!I24&gt;'Download RegistrationByDate'!I23,'Download RegistrationByDate'!I24,NA())</f>
        <v>#N/A</v>
      </c>
      <c r="J24" s="7">
        <f>'Download RegistrationByDate'!J24</f>
        <v>0</v>
      </c>
      <c r="K24" s="7" t="e">
        <f>IF('Download RegistrationByDate'!K24&gt;'Download RegistrationByDate'!K23,'Download RegistrationByDate'!K24,NA())</f>
        <v>#N/A</v>
      </c>
      <c r="L24" s="7">
        <f>'Download RegistrationByDate'!L24</f>
        <v>3</v>
      </c>
      <c r="M24" s="7">
        <f>IF('Download RegistrationByDate'!M24&gt;'Download RegistrationByDate'!M23,'Download RegistrationByDate'!M24,NA())</f>
        <v>246</v>
      </c>
      <c r="N24" s="7">
        <f>'Download RegistrationByDate'!N24</f>
        <v>0</v>
      </c>
      <c r="O24" s="7" t="e">
        <f>IF('Download RegistrationByDate'!O24&gt;'Download RegistrationByDate'!O23,'Download RegistrationByDate'!O24,NA())</f>
        <v>#N/A</v>
      </c>
      <c r="P24" s="7">
        <f>'Download RegistrationByDate'!P24</f>
        <v>3</v>
      </c>
      <c r="Q24" s="7">
        <f>IF('Download RegistrationByDate'!Q24&gt;'Download RegistrationByDate'!Q23,'Download RegistrationByDate'!Q24,NA())</f>
        <v>268</v>
      </c>
      <c r="R24" s="7">
        <f>'Download RegistrationByDate'!R24</f>
        <v>0</v>
      </c>
      <c r="S24" s="7">
        <f>'Download RegistrationByDate'!S24</f>
        <v>12</v>
      </c>
      <c r="T24" s="7">
        <f>'Download RegistrationByDate'!T24</f>
        <v>195</v>
      </c>
      <c r="U24" s="7">
        <f ca="1">IF(A24&lt;TODAY(),'Download RegistrationByDate'!U24,NA())</f>
        <v>16510</v>
      </c>
      <c r="V24" s="7">
        <f>'Download RegistrationByDate'!V24</f>
        <v>0</v>
      </c>
      <c r="W24" s="7">
        <f>'Download RegistrationByDate'!W24</f>
        <v>0</v>
      </c>
      <c r="X24" s="7">
        <f>'Download RegistrationByDate'!X24</f>
        <v>0</v>
      </c>
      <c r="Y24" s="7">
        <f ca="1">IF(A24&lt;TODAY(),'Download RegistrationByDate'!Y24,NA())</f>
        <v>1820</v>
      </c>
      <c r="Z24" s="7">
        <f>'Download RegistrationByDate'!Z24</f>
        <v>3</v>
      </c>
      <c r="AA24" s="7">
        <f>'Download RegistrationByDate'!AA24</f>
        <v>199</v>
      </c>
      <c r="AB24" s="7">
        <f>'Download RegistrationByDate'!AB24</f>
        <v>0</v>
      </c>
      <c r="AC24" s="7">
        <f>'Download RegistrationByDate'!AC24</f>
        <v>69</v>
      </c>
    </row>
    <row r="25" spans="1:29" customFormat="1">
      <c r="A25" s="33">
        <f>'Download RegistrationByDate'!A25</f>
        <v>43455</v>
      </c>
      <c r="B25" s="7">
        <f>'Download RegistrationByDate'!B25</f>
        <v>2</v>
      </c>
      <c r="C25" s="7">
        <f>IF('Download RegistrationByDate'!C25&gt;'Download RegistrationByDate'!C24,'Download RegistrationByDate'!C25,NA())</f>
        <v>142</v>
      </c>
      <c r="D25" s="7">
        <f>'Download RegistrationByDate'!D25</f>
        <v>4</v>
      </c>
      <c r="E25" s="7">
        <f>IF('Download RegistrationByDate'!E25&gt;'Download RegistrationByDate'!E24,'Download RegistrationByDate'!E25,NA())</f>
        <v>93</v>
      </c>
      <c r="F25" s="7">
        <f>'Download RegistrationByDate'!F25</f>
        <v>1</v>
      </c>
      <c r="G25" s="7">
        <f>IF('Download RegistrationByDate'!G25&gt;'Download RegistrationByDate'!G24,'Download RegistrationByDate'!G25,NA())</f>
        <v>18</v>
      </c>
      <c r="H25" s="7">
        <f>'Download RegistrationByDate'!H25</f>
        <v>0</v>
      </c>
      <c r="I25" s="7" t="e">
        <f>IF('Download RegistrationByDate'!I25&gt;'Download RegistrationByDate'!I24,'Download RegistrationByDate'!I25,NA())</f>
        <v>#N/A</v>
      </c>
      <c r="J25" s="7">
        <f>'Download RegistrationByDate'!J25</f>
        <v>0</v>
      </c>
      <c r="K25" s="7" t="e">
        <f>IF('Download RegistrationByDate'!K25&gt;'Download RegistrationByDate'!K24,'Download RegistrationByDate'!K25,NA())</f>
        <v>#N/A</v>
      </c>
      <c r="L25" s="7">
        <f>'Download RegistrationByDate'!L25</f>
        <v>7</v>
      </c>
      <c r="M25" s="7">
        <f>IF('Download RegistrationByDate'!M25&gt;'Download RegistrationByDate'!M24,'Download RegistrationByDate'!M25,NA())</f>
        <v>253</v>
      </c>
      <c r="N25" s="7">
        <f>'Download RegistrationByDate'!N25</f>
        <v>0</v>
      </c>
      <c r="O25" s="7" t="e">
        <f>IF('Download RegistrationByDate'!O25&gt;'Download RegistrationByDate'!O24,'Download RegistrationByDate'!O25,NA())</f>
        <v>#N/A</v>
      </c>
      <c r="P25" s="7">
        <f>'Download RegistrationByDate'!P25</f>
        <v>7</v>
      </c>
      <c r="Q25" s="7">
        <f>IF('Download RegistrationByDate'!Q25&gt;'Download RegistrationByDate'!Q24,'Download RegistrationByDate'!Q25,NA())</f>
        <v>275</v>
      </c>
      <c r="R25" s="7">
        <f>'Download RegistrationByDate'!R25</f>
        <v>0</v>
      </c>
      <c r="S25" s="7">
        <f>'Download RegistrationByDate'!S25</f>
        <v>12</v>
      </c>
      <c r="T25" s="7">
        <f>'Download RegistrationByDate'!T25</f>
        <v>455</v>
      </c>
      <c r="U25" s="7">
        <f ca="1">IF(A25&lt;TODAY(),'Download RegistrationByDate'!U25,NA())</f>
        <v>16965</v>
      </c>
      <c r="V25" s="7">
        <f>'Download RegistrationByDate'!V25</f>
        <v>0</v>
      </c>
      <c r="W25" s="7">
        <f>'Download RegistrationByDate'!W25</f>
        <v>0</v>
      </c>
      <c r="X25" s="7">
        <f>'Download RegistrationByDate'!X25</f>
        <v>0</v>
      </c>
      <c r="Y25" s="7">
        <f ca="1">IF(A25&lt;TODAY(),'Download RegistrationByDate'!Y25,NA())</f>
        <v>1820</v>
      </c>
      <c r="Z25" s="7">
        <f>'Download RegistrationByDate'!Z25</f>
        <v>4</v>
      </c>
      <c r="AA25" s="7">
        <f>'Download RegistrationByDate'!AA25</f>
        <v>203</v>
      </c>
      <c r="AB25" s="7">
        <f>'Download RegistrationByDate'!AB25</f>
        <v>3</v>
      </c>
      <c r="AC25" s="7">
        <f>'Download RegistrationByDate'!AC25</f>
        <v>72</v>
      </c>
    </row>
    <row r="26" spans="1:29" customFormat="1">
      <c r="A26" s="33">
        <f>'Download RegistrationByDate'!A26</f>
        <v>43456</v>
      </c>
      <c r="B26" s="7">
        <f>'Download RegistrationByDate'!B26</f>
        <v>2</v>
      </c>
      <c r="C26" s="7">
        <f>IF('Download RegistrationByDate'!C26&gt;'Download RegistrationByDate'!C25,'Download RegistrationByDate'!C26,NA())</f>
        <v>144</v>
      </c>
      <c r="D26" s="7">
        <f>'Download RegistrationByDate'!D26</f>
        <v>0</v>
      </c>
      <c r="E26" s="7" t="e">
        <f>IF('Download RegistrationByDate'!E26&gt;'Download RegistrationByDate'!E25,'Download RegistrationByDate'!E26,NA())</f>
        <v>#N/A</v>
      </c>
      <c r="F26" s="7">
        <f>'Download RegistrationByDate'!F26</f>
        <v>0</v>
      </c>
      <c r="G26" s="7" t="e">
        <f>IF('Download RegistrationByDate'!G26&gt;'Download RegistrationByDate'!G25,'Download RegistrationByDate'!G26,NA())</f>
        <v>#N/A</v>
      </c>
      <c r="H26" s="7">
        <f>'Download RegistrationByDate'!H26</f>
        <v>0</v>
      </c>
      <c r="I26" s="7" t="e">
        <f>IF('Download RegistrationByDate'!I26&gt;'Download RegistrationByDate'!I25,'Download RegistrationByDate'!I26,NA())</f>
        <v>#N/A</v>
      </c>
      <c r="J26" s="7">
        <f>'Download RegistrationByDate'!J26</f>
        <v>0</v>
      </c>
      <c r="K26" s="7" t="e">
        <f>IF('Download RegistrationByDate'!K26&gt;'Download RegistrationByDate'!K25,'Download RegistrationByDate'!K26,NA())</f>
        <v>#N/A</v>
      </c>
      <c r="L26" s="7">
        <f>'Download RegistrationByDate'!L26</f>
        <v>2</v>
      </c>
      <c r="M26" s="7">
        <f>IF('Download RegistrationByDate'!M26&gt;'Download RegistrationByDate'!M25,'Download RegistrationByDate'!M26,NA())</f>
        <v>255</v>
      </c>
      <c r="N26" s="7">
        <f>'Download RegistrationByDate'!N26</f>
        <v>0</v>
      </c>
      <c r="O26" s="7" t="e">
        <f>IF('Download RegistrationByDate'!O26&gt;'Download RegistrationByDate'!O25,'Download RegistrationByDate'!O26,NA())</f>
        <v>#N/A</v>
      </c>
      <c r="P26" s="7">
        <f>'Download RegistrationByDate'!P26</f>
        <v>2</v>
      </c>
      <c r="Q26" s="7">
        <f>IF('Download RegistrationByDate'!Q26&gt;'Download RegistrationByDate'!Q25,'Download RegistrationByDate'!Q26,NA())</f>
        <v>277</v>
      </c>
      <c r="R26" s="7">
        <f>'Download RegistrationByDate'!R26</f>
        <v>0</v>
      </c>
      <c r="S26" s="7">
        <f>'Download RegistrationByDate'!S26</f>
        <v>12</v>
      </c>
      <c r="T26" s="7">
        <f>'Download RegistrationByDate'!T26</f>
        <v>130</v>
      </c>
      <c r="U26" s="7">
        <f ca="1">IF(A26&lt;TODAY(),'Download RegistrationByDate'!U26,NA())</f>
        <v>17095</v>
      </c>
      <c r="V26" s="7">
        <f>'Download RegistrationByDate'!V26</f>
        <v>0</v>
      </c>
      <c r="W26" s="7">
        <f>'Download RegistrationByDate'!W26</f>
        <v>0</v>
      </c>
      <c r="X26" s="7">
        <f>'Download RegistrationByDate'!X26</f>
        <v>0</v>
      </c>
      <c r="Y26" s="7">
        <f ca="1">IF(A26&lt;TODAY(),'Download RegistrationByDate'!Y26,NA())</f>
        <v>1820</v>
      </c>
      <c r="Z26" s="7">
        <f>'Download RegistrationByDate'!Z26</f>
        <v>1</v>
      </c>
      <c r="AA26" s="7">
        <f>'Download RegistrationByDate'!AA26</f>
        <v>204</v>
      </c>
      <c r="AB26" s="7">
        <f>'Download RegistrationByDate'!AB26</f>
        <v>1</v>
      </c>
      <c r="AC26" s="7">
        <f>'Download RegistrationByDate'!AC26</f>
        <v>73</v>
      </c>
    </row>
    <row r="27" spans="1:29" customFormat="1">
      <c r="A27" s="33">
        <f>'Download RegistrationByDate'!A27</f>
        <v>43457</v>
      </c>
      <c r="B27" s="7">
        <f>'Download RegistrationByDate'!B27</f>
        <v>5</v>
      </c>
      <c r="C27" s="7">
        <f>IF('Download RegistrationByDate'!C27&gt;'Download RegistrationByDate'!C26,'Download RegistrationByDate'!C27,NA())</f>
        <v>149</v>
      </c>
      <c r="D27" s="7">
        <f>'Download RegistrationByDate'!D27</f>
        <v>2</v>
      </c>
      <c r="E27" s="7">
        <f>IF('Download RegistrationByDate'!E27&gt;'Download RegistrationByDate'!E26,'Download RegistrationByDate'!E27,NA())</f>
        <v>95</v>
      </c>
      <c r="F27" s="7">
        <f>'Download RegistrationByDate'!F27</f>
        <v>0</v>
      </c>
      <c r="G27" s="7" t="e">
        <f>IF('Download RegistrationByDate'!G27&gt;'Download RegistrationByDate'!G26,'Download RegistrationByDate'!G27,NA())</f>
        <v>#N/A</v>
      </c>
      <c r="H27" s="7">
        <f>'Download RegistrationByDate'!H27</f>
        <v>0</v>
      </c>
      <c r="I27" s="7" t="e">
        <f>IF('Download RegistrationByDate'!I27&gt;'Download RegistrationByDate'!I26,'Download RegistrationByDate'!I27,NA())</f>
        <v>#N/A</v>
      </c>
      <c r="J27" s="7">
        <f>'Download RegistrationByDate'!J27</f>
        <v>0</v>
      </c>
      <c r="K27" s="7" t="e">
        <f>IF('Download RegistrationByDate'!K27&gt;'Download RegistrationByDate'!K26,'Download RegistrationByDate'!K27,NA())</f>
        <v>#N/A</v>
      </c>
      <c r="L27" s="7">
        <f>'Download RegistrationByDate'!L27</f>
        <v>7</v>
      </c>
      <c r="M27" s="7">
        <f>IF('Download RegistrationByDate'!M27&gt;'Download RegistrationByDate'!M26,'Download RegistrationByDate'!M27,NA())</f>
        <v>262</v>
      </c>
      <c r="N27" s="7">
        <f>'Download RegistrationByDate'!N27</f>
        <v>0</v>
      </c>
      <c r="O27" s="7" t="e">
        <f>IF('Download RegistrationByDate'!O27&gt;'Download RegistrationByDate'!O26,'Download RegistrationByDate'!O27,NA())</f>
        <v>#N/A</v>
      </c>
      <c r="P27" s="7">
        <f>'Download RegistrationByDate'!P27</f>
        <v>7</v>
      </c>
      <c r="Q27" s="7">
        <f>IF('Download RegistrationByDate'!Q27&gt;'Download RegistrationByDate'!Q26,'Download RegistrationByDate'!Q27,NA())</f>
        <v>284</v>
      </c>
      <c r="R27" s="7">
        <f>'Download RegistrationByDate'!R27</f>
        <v>0</v>
      </c>
      <c r="S27" s="7">
        <f>'Download RegistrationByDate'!S27</f>
        <v>12</v>
      </c>
      <c r="T27" s="7">
        <f>'Download RegistrationByDate'!T27</f>
        <v>455</v>
      </c>
      <c r="U27" s="7">
        <f ca="1">IF(A27&lt;TODAY(),'Download RegistrationByDate'!U27,NA())</f>
        <v>17550</v>
      </c>
      <c r="V27" s="7">
        <f>'Download RegistrationByDate'!V27</f>
        <v>0</v>
      </c>
      <c r="W27" s="7">
        <f>'Download RegistrationByDate'!W27</f>
        <v>0</v>
      </c>
      <c r="X27" s="7">
        <f>'Download RegistrationByDate'!X27</f>
        <v>0</v>
      </c>
      <c r="Y27" s="7">
        <f ca="1">IF(A27&lt;TODAY(),'Download RegistrationByDate'!Y27,NA())</f>
        <v>1820</v>
      </c>
      <c r="Z27" s="7">
        <f>'Download RegistrationByDate'!Z27</f>
        <v>4</v>
      </c>
      <c r="AA27" s="7">
        <f>'Download RegistrationByDate'!AA27</f>
        <v>208</v>
      </c>
      <c r="AB27" s="7">
        <f>'Download RegistrationByDate'!AB27</f>
        <v>3</v>
      </c>
      <c r="AC27" s="7">
        <f>'Download RegistrationByDate'!AC27</f>
        <v>76</v>
      </c>
    </row>
    <row r="28" spans="1:29" customFormat="1">
      <c r="A28" s="33">
        <f>'Download RegistrationByDate'!A28</f>
        <v>43458</v>
      </c>
      <c r="B28" s="7">
        <f>'Download RegistrationByDate'!B28</f>
        <v>7</v>
      </c>
      <c r="C28" s="7">
        <f>IF('Download RegistrationByDate'!C28&gt;'Download RegistrationByDate'!C27,'Download RegistrationByDate'!C28,NA())</f>
        <v>156</v>
      </c>
      <c r="D28" s="7">
        <f>'Download RegistrationByDate'!D28</f>
        <v>0</v>
      </c>
      <c r="E28" s="7" t="e">
        <f>IF('Download RegistrationByDate'!E28&gt;'Download RegistrationByDate'!E27,'Download RegistrationByDate'!E28,NA())</f>
        <v>#N/A</v>
      </c>
      <c r="F28" s="7">
        <f>'Download RegistrationByDate'!F28</f>
        <v>0</v>
      </c>
      <c r="G28" s="7" t="e">
        <f>IF('Download RegistrationByDate'!G28&gt;'Download RegistrationByDate'!G27,'Download RegistrationByDate'!G28,NA())</f>
        <v>#N/A</v>
      </c>
      <c r="H28" s="7">
        <f>'Download RegistrationByDate'!H28</f>
        <v>1</v>
      </c>
      <c r="I28" s="7">
        <f>IF('Download RegistrationByDate'!I28&gt;'Download RegistrationByDate'!I27,'Download RegistrationByDate'!I28,NA())</f>
        <v>18</v>
      </c>
      <c r="J28" s="7">
        <f>'Download RegistrationByDate'!J28</f>
        <v>0</v>
      </c>
      <c r="K28" s="7" t="e">
        <f>IF('Download RegistrationByDate'!K28&gt;'Download RegistrationByDate'!K27,'Download RegistrationByDate'!K28,NA())</f>
        <v>#N/A</v>
      </c>
      <c r="L28" s="7">
        <f>'Download RegistrationByDate'!L28</f>
        <v>7</v>
      </c>
      <c r="M28" s="7">
        <f>IF('Download RegistrationByDate'!M28&gt;'Download RegistrationByDate'!M27,'Download RegistrationByDate'!M28,NA())</f>
        <v>269</v>
      </c>
      <c r="N28" s="7">
        <f>'Download RegistrationByDate'!N28</f>
        <v>1</v>
      </c>
      <c r="O28" s="7">
        <f>IF('Download RegistrationByDate'!O28&gt;'Download RegistrationByDate'!O27,'Download RegistrationByDate'!O28,NA())</f>
        <v>23</v>
      </c>
      <c r="P28" s="7">
        <f>'Download RegistrationByDate'!P28</f>
        <v>8</v>
      </c>
      <c r="Q28" s="7">
        <f>IF('Download RegistrationByDate'!Q28&gt;'Download RegistrationByDate'!Q27,'Download RegistrationByDate'!Q28,NA())</f>
        <v>292</v>
      </c>
      <c r="R28" s="7">
        <f>'Download RegistrationByDate'!R28</f>
        <v>0</v>
      </c>
      <c r="S28" s="7">
        <f>'Download RegistrationByDate'!S28</f>
        <v>12</v>
      </c>
      <c r="T28" s="7">
        <f>'Download RegistrationByDate'!T28</f>
        <v>485</v>
      </c>
      <c r="U28" s="7">
        <f ca="1">IF(A28&lt;TODAY(),'Download RegistrationByDate'!U28,NA())</f>
        <v>18035</v>
      </c>
      <c r="V28" s="7">
        <f>'Download RegistrationByDate'!V28</f>
        <v>0</v>
      </c>
      <c r="W28" s="7">
        <f>'Download RegistrationByDate'!W28</f>
        <v>0</v>
      </c>
      <c r="X28" s="7">
        <f>'Download RegistrationByDate'!X28</f>
        <v>130</v>
      </c>
      <c r="Y28" s="7">
        <f ca="1">IF(A28&lt;TODAY(),'Download RegistrationByDate'!Y28,NA())</f>
        <v>1950</v>
      </c>
      <c r="Z28" s="7">
        <f>'Download RegistrationByDate'!Z28</f>
        <v>5</v>
      </c>
      <c r="AA28" s="7">
        <f>'Download RegistrationByDate'!AA28</f>
        <v>213</v>
      </c>
      <c r="AB28" s="7">
        <f>'Download RegistrationByDate'!AB28</f>
        <v>3</v>
      </c>
      <c r="AC28" s="7">
        <f>'Download RegistrationByDate'!AC28</f>
        <v>79</v>
      </c>
    </row>
    <row r="29" spans="1:29" customFormat="1">
      <c r="A29" s="33">
        <f>'Download RegistrationByDate'!A29</f>
        <v>43459</v>
      </c>
      <c r="B29" s="7">
        <f>'Download RegistrationByDate'!B29</f>
        <v>3</v>
      </c>
      <c r="C29" s="7">
        <f>IF('Download RegistrationByDate'!C29&gt;'Download RegistrationByDate'!C28,'Download RegistrationByDate'!C29,NA())</f>
        <v>159</v>
      </c>
      <c r="D29" s="7">
        <f>'Download RegistrationByDate'!D29</f>
        <v>0</v>
      </c>
      <c r="E29" s="7" t="e">
        <f>IF('Download RegistrationByDate'!E29&gt;'Download RegistrationByDate'!E28,'Download RegistrationByDate'!E29,NA())</f>
        <v>#N/A</v>
      </c>
      <c r="F29" s="7">
        <f>'Download RegistrationByDate'!F29</f>
        <v>0</v>
      </c>
      <c r="G29" s="7" t="e">
        <f>IF('Download RegistrationByDate'!G29&gt;'Download RegistrationByDate'!G28,'Download RegistrationByDate'!G29,NA())</f>
        <v>#N/A</v>
      </c>
      <c r="H29" s="7">
        <f>'Download RegistrationByDate'!H29</f>
        <v>2</v>
      </c>
      <c r="I29" s="7">
        <f>IF('Download RegistrationByDate'!I29&gt;'Download RegistrationByDate'!I28,'Download RegistrationByDate'!I29,NA())</f>
        <v>20</v>
      </c>
      <c r="J29" s="7">
        <f>'Download RegistrationByDate'!J29</f>
        <v>0</v>
      </c>
      <c r="K29" s="7" t="e">
        <f>IF('Download RegistrationByDate'!K29&gt;'Download RegistrationByDate'!K28,'Download RegistrationByDate'!K29,NA())</f>
        <v>#N/A</v>
      </c>
      <c r="L29" s="7">
        <f>'Download RegistrationByDate'!L29</f>
        <v>3</v>
      </c>
      <c r="M29" s="7">
        <f>IF('Download RegistrationByDate'!M29&gt;'Download RegistrationByDate'!M28,'Download RegistrationByDate'!M29,NA())</f>
        <v>272</v>
      </c>
      <c r="N29" s="7">
        <f>'Download RegistrationByDate'!N29</f>
        <v>2</v>
      </c>
      <c r="O29" s="7">
        <f>IF('Download RegistrationByDate'!O29&gt;'Download RegistrationByDate'!O28,'Download RegistrationByDate'!O29,NA())</f>
        <v>25</v>
      </c>
      <c r="P29" s="7">
        <f>'Download RegistrationByDate'!P29</f>
        <v>5</v>
      </c>
      <c r="Q29" s="7">
        <f>IF('Download RegistrationByDate'!Q29&gt;'Download RegistrationByDate'!Q28,'Download RegistrationByDate'!Q29,NA())</f>
        <v>297</v>
      </c>
      <c r="R29" s="7">
        <f>'Download RegistrationByDate'!R29</f>
        <v>0</v>
      </c>
      <c r="S29" s="7">
        <f>'Download RegistrationByDate'!S29</f>
        <v>12</v>
      </c>
      <c r="T29" s="7">
        <f>'Download RegistrationByDate'!T29</f>
        <v>255</v>
      </c>
      <c r="U29" s="7">
        <f ca="1">IF(A29&lt;TODAY(),'Download RegistrationByDate'!U29,NA())</f>
        <v>18290</v>
      </c>
      <c r="V29" s="7">
        <f>'Download RegistrationByDate'!V29</f>
        <v>0</v>
      </c>
      <c r="W29" s="7">
        <f>'Download RegistrationByDate'!W29</f>
        <v>0</v>
      </c>
      <c r="X29" s="7">
        <f>'Download RegistrationByDate'!X29</f>
        <v>0</v>
      </c>
      <c r="Y29" s="7">
        <f ca="1">IF(A29&lt;TODAY(),'Download RegistrationByDate'!Y29,NA())</f>
        <v>1950</v>
      </c>
      <c r="Z29" s="7">
        <f>'Download RegistrationByDate'!Z29</f>
        <v>4</v>
      </c>
      <c r="AA29" s="7">
        <f>'Download RegistrationByDate'!AA29</f>
        <v>217</v>
      </c>
      <c r="AB29" s="7">
        <f>'Download RegistrationByDate'!AB29</f>
        <v>1</v>
      </c>
      <c r="AC29" s="7">
        <f>'Download RegistrationByDate'!AC29</f>
        <v>80</v>
      </c>
    </row>
    <row r="30" spans="1:29" customFormat="1">
      <c r="A30" s="33">
        <f>'Download RegistrationByDate'!A30</f>
        <v>43460</v>
      </c>
      <c r="B30" s="7">
        <f>'Download RegistrationByDate'!B30</f>
        <v>6</v>
      </c>
      <c r="C30" s="7">
        <f>IF('Download RegistrationByDate'!C30&gt;'Download RegistrationByDate'!C29,'Download RegistrationByDate'!C30,NA())</f>
        <v>165</v>
      </c>
      <c r="D30" s="7">
        <f>'Download RegistrationByDate'!D30</f>
        <v>0</v>
      </c>
      <c r="E30" s="7" t="e">
        <f>IF('Download RegistrationByDate'!E30&gt;'Download RegistrationByDate'!E29,'Download RegistrationByDate'!E30,NA())</f>
        <v>#N/A</v>
      </c>
      <c r="F30" s="7">
        <f>'Download RegistrationByDate'!F30</f>
        <v>1</v>
      </c>
      <c r="G30" s="7">
        <f>IF('Download RegistrationByDate'!G30&gt;'Download RegistrationByDate'!G29,'Download RegistrationByDate'!G30,NA())</f>
        <v>19</v>
      </c>
      <c r="H30" s="7">
        <f>'Download RegistrationByDate'!H30</f>
        <v>0</v>
      </c>
      <c r="I30" s="7" t="e">
        <f>IF('Download RegistrationByDate'!I30&gt;'Download RegistrationByDate'!I29,'Download RegistrationByDate'!I30,NA())</f>
        <v>#N/A</v>
      </c>
      <c r="J30" s="7">
        <f>'Download RegistrationByDate'!J30</f>
        <v>0</v>
      </c>
      <c r="K30" s="7" t="e">
        <f>IF('Download RegistrationByDate'!K30&gt;'Download RegistrationByDate'!K29,'Download RegistrationByDate'!K30,NA())</f>
        <v>#N/A</v>
      </c>
      <c r="L30" s="7">
        <f>'Download RegistrationByDate'!L30</f>
        <v>7</v>
      </c>
      <c r="M30" s="7">
        <f>IF('Download RegistrationByDate'!M30&gt;'Download RegistrationByDate'!M29,'Download RegistrationByDate'!M30,NA())</f>
        <v>279</v>
      </c>
      <c r="N30" s="7">
        <f>'Download RegistrationByDate'!N30</f>
        <v>0</v>
      </c>
      <c r="O30" s="7" t="e">
        <f>IF('Download RegistrationByDate'!O30&gt;'Download RegistrationByDate'!O29,'Download RegistrationByDate'!O30,NA())</f>
        <v>#N/A</v>
      </c>
      <c r="P30" s="7">
        <f>'Download RegistrationByDate'!P30</f>
        <v>7</v>
      </c>
      <c r="Q30" s="7">
        <f>IF('Download RegistrationByDate'!Q30&gt;'Download RegistrationByDate'!Q29,'Download RegistrationByDate'!Q30,NA())</f>
        <v>304</v>
      </c>
      <c r="R30" s="7">
        <f>'Download RegistrationByDate'!R30</f>
        <v>0</v>
      </c>
      <c r="S30" s="7">
        <f>'Download RegistrationByDate'!S30</f>
        <v>12</v>
      </c>
      <c r="T30" s="7">
        <f>'Download RegistrationByDate'!T30</f>
        <v>455</v>
      </c>
      <c r="U30" s="7">
        <f ca="1">IF(A30&lt;TODAY(),'Download RegistrationByDate'!U30,NA())</f>
        <v>18745</v>
      </c>
      <c r="V30" s="7">
        <f>'Download RegistrationByDate'!V30</f>
        <v>0</v>
      </c>
      <c r="W30" s="7">
        <f>'Download RegistrationByDate'!W30</f>
        <v>0</v>
      </c>
      <c r="X30" s="7">
        <f>'Download RegistrationByDate'!X30</f>
        <v>0</v>
      </c>
      <c r="Y30" s="7">
        <f ca="1">IF(A30&lt;TODAY(),'Download RegistrationByDate'!Y30,NA())</f>
        <v>1950</v>
      </c>
      <c r="Z30" s="7">
        <f>'Download RegistrationByDate'!Z30</f>
        <v>6</v>
      </c>
      <c r="AA30" s="7">
        <f>'Download RegistrationByDate'!AA30</f>
        <v>223</v>
      </c>
      <c r="AB30" s="7">
        <f>'Download RegistrationByDate'!AB30</f>
        <v>1</v>
      </c>
      <c r="AC30" s="7">
        <f>'Download RegistrationByDate'!AC30</f>
        <v>81</v>
      </c>
    </row>
    <row r="31" spans="1:29" customFormat="1">
      <c r="A31" s="33">
        <f>'Download RegistrationByDate'!A31</f>
        <v>43461</v>
      </c>
      <c r="B31" s="7">
        <f>'Download RegistrationByDate'!B31</f>
        <v>31</v>
      </c>
      <c r="C31" s="7">
        <f>IF('Download RegistrationByDate'!C31&gt;'Download RegistrationByDate'!C30,'Download RegistrationByDate'!C31,NA())</f>
        <v>196</v>
      </c>
      <c r="D31" s="7">
        <f>'Download RegistrationByDate'!D31</f>
        <v>19</v>
      </c>
      <c r="E31" s="7">
        <f>IF('Download RegistrationByDate'!E31&gt;'Download RegistrationByDate'!E30,'Download RegistrationByDate'!E31,NA())</f>
        <v>114</v>
      </c>
      <c r="F31" s="7">
        <f>'Download RegistrationByDate'!F31</f>
        <v>4</v>
      </c>
      <c r="G31" s="7">
        <f>IF('Download RegistrationByDate'!G31&gt;'Download RegistrationByDate'!G30,'Download RegistrationByDate'!G31,NA())</f>
        <v>23</v>
      </c>
      <c r="H31" s="7">
        <f>'Download RegistrationByDate'!H31</f>
        <v>2</v>
      </c>
      <c r="I31" s="7">
        <f>IF('Download RegistrationByDate'!I31&gt;'Download RegistrationByDate'!I30,'Download RegistrationByDate'!I31,NA())</f>
        <v>22</v>
      </c>
      <c r="J31" s="7">
        <f>'Download RegistrationByDate'!J31</f>
        <v>2</v>
      </c>
      <c r="K31" s="7">
        <f>IF('Download RegistrationByDate'!K31&gt;'Download RegistrationByDate'!K30,'Download RegistrationByDate'!K31,NA())</f>
        <v>7</v>
      </c>
      <c r="L31" s="7">
        <f>'Download RegistrationByDate'!L31</f>
        <v>54</v>
      </c>
      <c r="M31" s="7">
        <f>IF('Download RegistrationByDate'!M31&gt;'Download RegistrationByDate'!M30,'Download RegistrationByDate'!M31,NA())</f>
        <v>333</v>
      </c>
      <c r="N31" s="7">
        <f>'Download RegistrationByDate'!N31</f>
        <v>4</v>
      </c>
      <c r="O31" s="7">
        <f>IF('Download RegistrationByDate'!O31&gt;'Download RegistrationByDate'!O30,'Download RegistrationByDate'!O31,NA())</f>
        <v>29</v>
      </c>
      <c r="P31" s="7">
        <f>'Download RegistrationByDate'!P31</f>
        <v>58</v>
      </c>
      <c r="Q31" s="7">
        <f>IF('Download RegistrationByDate'!Q31&gt;'Download RegistrationByDate'!Q30,'Download RegistrationByDate'!Q31,NA())</f>
        <v>362</v>
      </c>
      <c r="R31" s="7">
        <f>'Download RegistrationByDate'!R31</f>
        <v>0</v>
      </c>
      <c r="S31" s="7">
        <f>'Download RegistrationByDate'!S31</f>
        <v>12</v>
      </c>
      <c r="T31" s="7">
        <f>'Download RegistrationByDate'!T31</f>
        <v>3600</v>
      </c>
      <c r="U31" s="7">
        <f ca="1">IF(A31&lt;TODAY(),'Download RegistrationByDate'!U31,NA())</f>
        <v>22345</v>
      </c>
      <c r="V31" s="7">
        <f>'Download RegistrationByDate'!V31</f>
        <v>0</v>
      </c>
      <c r="W31" s="7">
        <f>'Download RegistrationByDate'!W31</f>
        <v>0</v>
      </c>
      <c r="X31" s="7">
        <f>'Download RegistrationByDate'!X31</f>
        <v>260</v>
      </c>
      <c r="Y31" s="7">
        <f ca="1">IF(A31&lt;TODAY(),'Download RegistrationByDate'!Y31,NA())</f>
        <v>2210</v>
      </c>
      <c r="Z31" s="7">
        <f>'Download RegistrationByDate'!Z31</f>
        <v>40</v>
      </c>
      <c r="AA31" s="7">
        <f>'Download RegistrationByDate'!AA31</f>
        <v>263</v>
      </c>
      <c r="AB31" s="7">
        <f>'Download RegistrationByDate'!AB31</f>
        <v>18</v>
      </c>
      <c r="AC31" s="7">
        <f>'Download RegistrationByDate'!AC31</f>
        <v>99</v>
      </c>
    </row>
    <row r="32" spans="1:29" customFormat="1">
      <c r="A32" s="33">
        <f>'Download RegistrationByDate'!A32</f>
        <v>43462</v>
      </c>
      <c r="B32" s="7">
        <f>'Download RegistrationByDate'!B32</f>
        <v>18</v>
      </c>
      <c r="C32" s="7">
        <f>IF('Download RegistrationByDate'!C32&gt;'Download RegistrationByDate'!C31,'Download RegistrationByDate'!C32,NA())</f>
        <v>214</v>
      </c>
      <c r="D32" s="7">
        <f>'Download RegistrationByDate'!D32</f>
        <v>5</v>
      </c>
      <c r="E32" s="7">
        <f>IF('Download RegistrationByDate'!E32&gt;'Download RegistrationByDate'!E31,'Download RegistrationByDate'!E32,NA())</f>
        <v>119</v>
      </c>
      <c r="F32" s="7">
        <f>'Download RegistrationByDate'!F32</f>
        <v>9</v>
      </c>
      <c r="G32" s="7">
        <f>IF('Download RegistrationByDate'!G32&gt;'Download RegistrationByDate'!G31,'Download RegistrationByDate'!G32,NA())</f>
        <v>32</v>
      </c>
      <c r="H32" s="7">
        <f>'Download RegistrationByDate'!H32</f>
        <v>0</v>
      </c>
      <c r="I32" s="7" t="e">
        <f>IF('Download RegistrationByDate'!I32&gt;'Download RegistrationByDate'!I31,'Download RegistrationByDate'!I32,NA())</f>
        <v>#N/A</v>
      </c>
      <c r="J32" s="7">
        <f>'Download RegistrationByDate'!J32</f>
        <v>0</v>
      </c>
      <c r="K32" s="7" t="e">
        <f>IF('Download RegistrationByDate'!K32&gt;'Download RegistrationByDate'!K31,'Download RegistrationByDate'!K32,NA())</f>
        <v>#N/A</v>
      </c>
      <c r="L32" s="7">
        <f>'Download RegistrationByDate'!L32</f>
        <v>32</v>
      </c>
      <c r="M32" s="7">
        <f>IF('Download RegistrationByDate'!M32&gt;'Download RegistrationByDate'!M31,'Download RegistrationByDate'!M32,NA())</f>
        <v>365</v>
      </c>
      <c r="N32" s="7">
        <f>'Download RegistrationByDate'!N32</f>
        <v>0</v>
      </c>
      <c r="O32" s="7" t="e">
        <f>IF('Download RegistrationByDate'!O32&gt;'Download RegistrationByDate'!O31,'Download RegistrationByDate'!O32,NA())</f>
        <v>#N/A</v>
      </c>
      <c r="P32" s="7">
        <f>'Download RegistrationByDate'!P32</f>
        <v>32</v>
      </c>
      <c r="Q32" s="7">
        <f>IF('Download RegistrationByDate'!Q32&gt;'Download RegistrationByDate'!Q31,'Download RegistrationByDate'!Q32,NA())</f>
        <v>394</v>
      </c>
      <c r="R32" s="7">
        <f>'Download RegistrationByDate'!R32</f>
        <v>0</v>
      </c>
      <c r="S32" s="7">
        <f>'Download RegistrationByDate'!S32</f>
        <v>12</v>
      </c>
      <c r="T32" s="7">
        <f>'Download RegistrationByDate'!T32</f>
        <v>2080</v>
      </c>
      <c r="U32" s="7">
        <f ca="1">IF(A32&lt;TODAY(),'Download RegistrationByDate'!U32,NA())</f>
        <v>24425</v>
      </c>
      <c r="V32" s="7">
        <f>'Download RegistrationByDate'!V32</f>
        <v>0</v>
      </c>
      <c r="W32" s="7">
        <f>'Download RegistrationByDate'!W32</f>
        <v>0</v>
      </c>
      <c r="X32" s="7">
        <f>'Download RegistrationByDate'!X32</f>
        <v>195</v>
      </c>
      <c r="Y32" s="7">
        <f ca="1">IF(A32&lt;TODAY(),'Download RegistrationByDate'!Y32,NA())</f>
        <v>2405</v>
      </c>
      <c r="Z32" s="7">
        <f>'Download RegistrationByDate'!Z32</f>
        <v>25</v>
      </c>
      <c r="AA32" s="7">
        <f>'Download RegistrationByDate'!AA32</f>
        <v>288</v>
      </c>
      <c r="AB32" s="7">
        <f>'Download RegistrationByDate'!AB32</f>
        <v>7</v>
      </c>
      <c r="AC32" s="7">
        <f>'Download RegistrationByDate'!AC32</f>
        <v>106</v>
      </c>
    </row>
    <row r="33" spans="1:29" customFormat="1">
      <c r="A33" s="33">
        <f>'Download RegistrationByDate'!A33</f>
        <v>43463</v>
      </c>
      <c r="B33" s="7">
        <f>'Download RegistrationByDate'!B33</f>
        <v>14</v>
      </c>
      <c r="C33" s="7">
        <f>IF('Download RegistrationByDate'!C33&gt;'Download RegistrationByDate'!C32,'Download RegistrationByDate'!C33,NA())</f>
        <v>228</v>
      </c>
      <c r="D33" s="7">
        <f>'Download RegistrationByDate'!D33</f>
        <v>1</v>
      </c>
      <c r="E33" s="7">
        <f>IF('Download RegistrationByDate'!E33&gt;'Download RegistrationByDate'!E32,'Download RegistrationByDate'!E33,NA())</f>
        <v>120</v>
      </c>
      <c r="F33" s="7">
        <f>'Download RegistrationByDate'!F33</f>
        <v>2</v>
      </c>
      <c r="G33" s="7">
        <f>IF('Download RegistrationByDate'!G33&gt;'Download RegistrationByDate'!G32,'Download RegistrationByDate'!G33,NA())</f>
        <v>34</v>
      </c>
      <c r="H33" s="7">
        <f>'Download RegistrationByDate'!H33</f>
        <v>0</v>
      </c>
      <c r="I33" s="7" t="e">
        <f>IF('Download RegistrationByDate'!I33&gt;'Download RegistrationByDate'!I32,'Download RegistrationByDate'!I33,NA())</f>
        <v>#N/A</v>
      </c>
      <c r="J33" s="7">
        <f>'Download RegistrationByDate'!J33</f>
        <v>0</v>
      </c>
      <c r="K33" s="7" t="e">
        <f>IF('Download RegistrationByDate'!K33&gt;'Download RegistrationByDate'!K32,'Download RegistrationByDate'!K33,NA())</f>
        <v>#N/A</v>
      </c>
      <c r="L33" s="7">
        <f>'Download RegistrationByDate'!L33</f>
        <v>17</v>
      </c>
      <c r="M33" s="7">
        <f>IF('Download RegistrationByDate'!M33&gt;'Download RegistrationByDate'!M32,'Download RegistrationByDate'!M33,NA())</f>
        <v>382</v>
      </c>
      <c r="N33" s="7">
        <f>'Download RegistrationByDate'!N33</f>
        <v>0</v>
      </c>
      <c r="O33" s="7" t="e">
        <f>IF('Download RegistrationByDate'!O33&gt;'Download RegistrationByDate'!O32,'Download RegistrationByDate'!O33,NA())</f>
        <v>#N/A</v>
      </c>
      <c r="P33" s="7">
        <f>'Download RegistrationByDate'!P33</f>
        <v>17</v>
      </c>
      <c r="Q33" s="7">
        <f>IF('Download RegistrationByDate'!Q33&gt;'Download RegistrationByDate'!Q32,'Download RegistrationByDate'!Q33,NA())</f>
        <v>411</v>
      </c>
      <c r="R33" s="7">
        <f>'Download RegistrationByDate'!R33</f>
        <v>0</v>
      </c>
      <c r="S33" s="7">
        <f>'Download RegistrationByDate'!S33</f>
        <v>12</v>
      </c>
      <c r="T33" s="7">
        <f>'Download RegistrationByDate'!T33</f>
        <v>1105</v>
      </c>
      <c r="U33" s="7">
        <f ca="1">IF(A33&lt;TODAY(),'Download RegistrationByDate'!U33,NA())</f>
        <v>25530</v>
      </c>
      <c r="V33" s="7">
        <f>'Download RegistrationByDate'!V33</f>
        <v>0</v>
      </c>
      <c r="W33" s="7">
        <f>'Download RegistrationByDate'!W33</f>
        <v>0</v>
      </c>
      <c r="X33" s="7">
        <f>'Download RegistrationByDate'!X33</f>
        <v>130</v>
      </c>
      <c r="Y33" s="7">
        <f ca="1">IF(A33&lt;TODAY(),'Download RegistrationByDate'!Y33,NA())</f>
        <v>2535</v>
      </c>
      <c r="Z33" s="7">
        <f>'Download RegistrationByDate'!Z33</f>
        <v>13</v>
      </c>
      <c r="AA33" s="7">
        <f>'Download RegistrationByDate'!AA33</f>
        <v>301</v>
      </c>
      <c r="AB33" s="7">
        <f>'Download RegistrationByDate'!AB33</f>
        <v>4</v>
      </c>
      <c r="AC33" s="7">
        <f>'Download RegistrationByDate'!AC33</f>
        <v>110</v>
      </c>
    </row>
    <row r="34" spans="1:29" customFormat="1">
      <c r="A34" s="33">
        <f>'Download RegistrationByDate'!A34</f>
        <v>43464</v>
      </c>
      <c r="B34" s="7">
        <f>'Download RegistrationByDate'!B34</f>
        <v>15</v>
      </c>
      <c r="C34" s="7">
        <f>IF('Download RegistrationByDate'!C34&gt;'Download RegistrationByDate'!C33,'Download RegistrationByDate'!C34,NA())</f>
        <v>243</v>
      </c>
      <c r="D34" s="7">
        <f>'Download RegistrationByDate'!D34</f>
        <v>9</v>
      </c>
      <c r="E34" s="7">
        <f>IF('Download RegistrationByDate'!E34&gt;'Download RegistrationByDate'!E33,'Download RegistrationByDate'!E34,NA())</f>
        <v>129</v>
      </c>
      <c r="F34" s="7">
        <f>'Download RegistrationByDate'!F34</f>
        <v>1</v>
      </c>
      <c r="G34" s="7">
        <f>IF('Download RegistrationByDate'!G34&gt;'Download RegistrationByDate'!G33,'Download RegistrationByDate'!G34,NA())</f>
        <v>35</v>
      </c>
      <c r="H34" s="7">
        <f>'Download RegistrationByDate'!H34</f>
        <v>1</v>
      </c>
      <c r="I34" s="7">
        <f>IF('Download RegistrationByDate'!I34&gt;'Download RegistrationByDate'!I33,'Download RegistrationByDate'!I34,NA())</f>
        <v>23</v>
      </c>
      <c r="J34" s="7">
        <f>'Download RegistrationByDate'!J34</f>
        <v>1</v>
      </c>
      <c r="K34" s="7">
        <f>IF('Download RegistrationByDate'!K34&gt;'Download RegistrationByDate'!K33,'Download RegistrationByDate'!K34,NA())</f>
        <v>8</v>
      </c>
      <c r="L34" s="7">
        <f>'Download RegistrationByDate'!L34</f>
        <v>25</v>
      </c>
      <c r="M34" s="7">
        <f>IF('Download RegistrationByDate'!M34&gt;'Download RegistrationByDate'!M33,'Download RegistrationByDate'!M34,NA())</f>
        <v>407</v>
      </c>
      <c r="N34" s="7">
        <f>'Download RegistrationByDate'!N34</f>
        <v>2</v>
      </c>
      <c r="O34" s="7">
        <f>IF('Download RegistrationByDate'!O34&gt;'Download RegistrationByDate'!O33,'Download RegistrationByDate'!O34,NA())</f>
        <v>31</v>
      </c>
      <c r="P34" s="7">
        <f>'Download RegistrationByDate'!P34</f>
        <v>27</v>
      </c>
      <c r="Q34" s="7">
        <f>IF('Download RegistrationByDate'!Q34&gt;'Download RegistrationByDate'!Q33,'Download RegistrationByDate'!Q34,NA())</f>
        <v>438</v>
      </c>
      <c r="R34" s="7">
        <f>'Download RegistrationByDate'!R34</f>
        <v>1</v>
      </c>
      <c r="S34" s="7">
        <f>'Download RegistrationByDate'!S34</f>
        <v>13</v>
      </c>
      <c r="T34" s="7">
        <f>'Download RegistrationByDate'!T34</f>
        <v>1670</v>
      </c>
      <c r="U34" s="7">
        <f ca="1">IF(A34&lt;TODAY(),'Download RegistrationByDate'!U34,NA())</f>
        <v>27200</v>
      </c>
      <c r="V34" s="7">
        <f>'Download RegistrationByDate'!V34</f>
        <v>0</v>
      </c>
      <c r="W34" s="7">
        <f>'Download RegistrationByDate'!W34</f>
        <v>0</v>
      </c>
      <c r="X34" s="7">
        <f>'Download RegistrationByDate'!X34</f>
        <v>130</v>
      </c>
      <c r="Y34" s="7">
        <f ca="1">IF(A34&lt;TODAY(),'Download RegistrationByDate'!Y34,NA())</f>
        <v>2665</v>
      </c>
      <c r="Z34" s="7">
        <f>'Download RegistrationByDate'!Z34</f>
        <v>22</v>
      </c>
      <c r="AA34" s="7">
        <f>'Download RegistrationByDate'!AA34</f>
        <v>323</v>
      </c>
      <c r="AB34" s="7">
        <f>'Download RegistrationByDate'!AB34</f>
        <v>5</v>
      </c>
      <c r="AC34" s="7">
        <f>'Download RegistrationByDate'!AC34</f>
        <v>115</v>
      </c>
    </row>
    <row r="35" spans="1:29" customFormat="1">
      <c r="A35" s="33">
        <f>'Download RegistrationByDate'!A35</f>
        <v>43465</v>
      </c>
      <c r="B35" s="7">
        <f>'Download RegistrationByDate'!B35</f>
        <v>31</v>
      </c>
      <c r="C35" s="7">
        <f>IF('Download RegistrationByDate'!C35&gt;'Download RegistrationByDate'!C34,'Download RegistrationByDate'!C35,NA())</f>
        <v>274</v>
      </c>
      <c r="D35" s="7">
        <f>'Download RegistrationByDate'!D35</f>
        <v>26</v>
      </c>
      <c r="E35" s="7">
        <f>IF('Download RegistrationByDate'!E35&gt;'Download RegistrationByDate'!E34,'Download RegistrationByDate'!E35,NA())</f>
        <v>155</v>
      </c>
      <c r="F35" s="7">
        <f>'Download RegistrationByDate'!F35</f>
        <v>3</v>
      </c>
      <c r="G35" s="7">
        <f>IF('Download RegistrationByDate'!G35&gt;'Download RegistrationByDate'!G34,'Download RegistrationByDate'!G35,NA())</f>
        <v>38</v>
      </c>
      <c r="H35" s="7">
        <f>'Download RegistrationByDate'!H35</f>
        <v>3</v>
      </c>
      <c r="I35" s="7">
        <f>IF('Download RegistrationByDate'!I35&gt;'Download RegistrationByDate'!I34,'Download RegistrationByDate'!I35,NA())</f>
        <v>26</v>
      </c>
      <c r="J35" s="7">
        <f>'Download RegistrationByDate'!J35</f>
        <v>3</v>
      </c>
      <c r="K35" s="7">
        <f>IF('Download RegistrationByDate'!K35&gt;'Download RegistrationByDate'!K34,'Download RegistrationByDate'!K35,NA())</f>
        <v>11</v>
      </c>
      <c r="L35" s="7">
        <f>'Download RegistrationByDate'!L35</f>
        <v>60</v>
      </c>
      <c r="M35" s="7">
        <f>IF('Download RegistrationByDate'!M35&gt;'Download RegistrationByDate'!M34,'Download RegistrationByDate'!M35,NA())</f>
        <v>467</v>
      </c>
      <c r="N35" s="7">
        <f>'Download RegistrationByDate'!N35</f>
        <v>6</v>
      </c>
      <c r="O35" s="7">
        <f>IF('Download RegistrationByDate'!O35&gt;'Download RegistrationByDate'!O34,'Download RegistrationByDate'!O35,NA())</f>
        <v>37</v>
      </c>
      <c r="P35" s="7">
        <f>'Download RegistrationByDate'!P35</f>
        <v>66</v>
      </c>
      <c r="Q35" s="7">
        <f>IF('Download RegistrationByDate'!Q35&gt;'Download RegistrationByDate'!Q34,'Download RegistrationByDate'!Q35,NA())</f>
        <v>504</v>
      </c>
      <c r="R35" s="7">
        <f>'Download RegistrationByDate'!R35</f>
        <v>0</v>
      </c>
      <c r="S35" s="7">
        <f>'Download RegistrationByDate'!S35</f>
        <v>13</v>
      </c>
      <c r="T35" s="7">
        <f>'Download RegistrationByDate'!T35</f>
        <v>4035</v>
      </c>
      <c r="U35" s="7">
        <f ca="1">IF(A35&lt;TODAY(),'Download RegistrationByDate'!U35,NA())</f>
        <v>31235</v>
      </c>
      <c r="V35" s="7">
        <f>'Download RegistrationByDate'!V35</f>
        <v>0</v>
      </c>
      <c r="W35" s="7">
        <f>'Download RegistrationByDate'!W35</f>
        <v>0</v>
      </c>
      <c r="X35" s="7">
        <f>'Download RegistrationByDate'!X35</f>
        <v>325</v>
      </c>
      <c r="Y35" s="7">
        <f ca="1">IF(A35&lt;TODAY(),'Download RegistrationByDate'!Y35,NA())</f>
        <v>2990</v>
      </c>
      <c r="Z35" s="7">
        <f>'Download RegistrationByDate'!Z35</f>
        <v>49</v>
      </c>
      <c r="AA35" s="7">
        <f>'Download RegistrationByDate'!AA35</f>
        <v>372</v>
      </c>
      <c r="AB35" s="7">
        <f>'Download RegistrationByDate'!AB35</f>
        <v>17</v>
      </c>
      <c r="AC35" s="7">
        <f>'Download RegistrationByDate'!AC35</f>
        <v>132</v>
      </c>
    </row>
    <row r="36" spans="1:29" customFormat="1">
      <c r="A36" s="33">
        <f>'Download RegistrationByDate'!A36</f>
        <v>43466</v>
      </c>
      <c r="B36" s="7">
        <f>'Download RegistrationByDate'!B36</f>
        <v>0</v>
      </c>
      <c r="C36" s="7" t="e">
        <f>IF('Download RegistrationByDate'!C36&gt;'Download RegistrationByDate'!C35,'Download RegistrationByDate'!C36,NA())</f>
        <v>#N/A</v>
      </c>
      <c r="D36" s="7">
        <f>'Download RegistrationByDate'!D36</f>
        <v>0</v>
      </c>
      <c r="E36" s="7" t="e">
        <f>IF('Download RegistrationByDate'!E36&gt;'Download RegistrationByDate'!E35,'Download RegistrationByDate'!E36,NA())</f>
        <v>#N/A</v>
      </c>
      <c r="F36" s="7">
        <f>'Download RegistrationByDate'!F36</f>
        <v>0</v>
      </c>
      <c r="G36" s="7" t="e">
        <f>IF('Download RegistrationByDate'!G36&gt;'Download RegistrationByDate'!G35,'Download RegistrationByDate'!G36,NA())</f>
        <v>#N/A</v>
      </c>
      <c r="H36" s="7">
        <f>'Download RegistrationByDate'!H36</f>
        <v>0</v>
      </c>
      <c r="I36" s="7" t="e">
        <f>IF('Download RegistrationByDate'!I36&gt;'Download RegistrationByDate'!I35,'Download RegistrationByDate'!I36,NA())</f>
        <v>#N/A</v>
      </c>
      <c r="J36" s="7">
        <f>'Download RegistrationByDate'!J36</f>
        <v>0</v>
      </c>
      <c r="K36" s="7" t="e">
        <f>IF('Download RegistrationByDate'!K36&gt;'Download RegistrationByDate'!K35,'Download RegistrationByDate'!K36,NA())</f>
        <v>#N/A</v>
      </c>
      <c r="L36" s="7">
        <f>'Download RegistrationByDate'!L36</f>
        <v>0</v>
      </c>
      <c r="M36" s="7" t="e">
        <f>IF('Download RegistrationByDate'!M36&gt;'Download RegistrationByDate'!M35,'Download RegistrationByDate'!M36,NA())</f>
        <v>#N/A</v>
      </c>
      <c r="N36" s="7">
        <f>'Download RegistrationByDate'!N36</f>
        <v>0</v>
      </c>
      <c r="O36" s="7" t="e">
        <f>IF('Download RegistrationByDate'!O36&gt;'Download RegistrationByDate'!O35,'Download RegistrationByDate'!O36,NA())</f>
        <v>#N/A</v>
      </c>
      <c r="P36" s="7">
        <f>'Download RegistrationByDate'!P36</f>
        <v>0</v>
      </c>
      <c r="Q36" s="7" t="e">
        <f>IF('Download RegistrationByDate'!Q36&gt;'Download RegistrationByDate'!Q35,'Download RegistrationByDate'!Q36,NA())</f>
        <v>#N/A</v>
      </c>
      <c r="R36" s="7">
        <f>'Download RegistrationByDate'!R36</f>
        <v>0</v>
      </c>
      <c r="S36" s="7">
        <f>'Download RegistrationByDate'!S36</f>
        <v>13</v>
      </c>
      <c r="T36" s="7">
        <f>'Download RegistrationByDate'!T36</f>
        <v>0</v>
      </c>
      <c r="U36" s="7" t="e">
        <f ca="1">IF(A36&lt;TODAY(),'Download RegistrationByDate'!U36,NA())</f>
        <v>#N/A</v>
      </c>
      <c r="V36" s="7">
        <f>'Download RegistrationByDate'!V36</f>
        <v>0</v>
      </c>
      <c r="W36" s="7">
        <f>'Download RegistrationByDate'!W36</f>
        <v>0</v>
      </c>
      <c r="X36" s="7">
        <f>'Download RegistrationByDate'!X36</f>
        <v>0</v>
      </c>
      <c r="Y36" s="7" t="e">
        <f ca="1">IF(A36&lt;TODAY(),'Download RegistrationByDate'!Y36,NA())</f>
        <v>#N/A</v>
      </c>
      <c r="Z36" s="7">
        <f>'Download RegistrationByDate'!Z36</f>
        <v>0</v>
      </c>
      <c r="AA36" s="7">
        <f>'Download RegistrationByDate'!AA36</f>
        <v>372</v>
      </c>
      <c r="AB36" s="7">
        <f>'Download RegistrationByDate'!AB36</f>
        <v>0</v>
      </c>
      <c r="AC36" s="7">
        <f>'Download RegistrationByDate'!AC36</f>
        <v>132</v>
      </c>
    </row>
    <row r="37" spans="1:29" customFormat="1">
      <c r="A37" s="33">
        <f>'Download RegistrationByDate'!A37</f>
        <v>43467</v>
      </c>
      <c r="B37" s="7">
        <f>'Download RegistrationByDate'!B37</f>
        <v>0</v>
      </c>
      <c r="C37" s="7" t="e">
        <f>IF('Download RegistrationByDate'!C37&gt;'Download RegistrationByDate'!C36,'Download RegistrationByDate'!C37,NA())</f>
        <v>#N/A</v>
      </c>
      <c r="D37" s="7">
        <f>'Download RegistrationByDate'!D37</f>
        <v>0</v>
      </c>
      <c r="E37" s="7" t="e">
        <f>IF('Download RegistrationByDate'!E37&gt;'Download RegistrationByDate'!E36,'Download RegistrationByDate'!E37,NA())</f>
        <v>#N/A</v>
      </c>
      <c r="F37" s="7">
        <f>'Download RegistrationByDate'!F37</f>
        <v>0</v>
      </c>
      <c r="G37" s="7" t="e">
        <f>IF('Download RegistrationByDate'!G37&gt;'Download RegistrationByDate'!G36,'Download RegistrationByDate'!G37,NA())</f>
        <v>#N/A</v>
      </c>
      <c r="H37" s="7">
        <f>'Download RegistrationByDate'!H37</f>
        <v>0</v>
      </c>
      <c r="I37" s="7" t="e">
        <f>IF('Download RegistrationByDate'!I37&gt;'Download RegistrationByDate'!I36,'Download RegistrationByDate'!I37,NA())</f>
        <v>#N/A</v>
      </c>
      <c r="J37" s="7">
        <f>'Download RegistrationByDate'!J37</f>
        <v>0</v>
      </c>
      <c r="K37" s="7" t="e">
        <f>IF('Download RegistrationByDate'!K37&gt;'Download RegistrationByDate'!K36,'Download RegistrationByDate'!K37,NA())</f>
        <v>#N/A</v>
      </c>
      <c r="L37" s="7">
        <f>'Download RegistrationByDate'!L37</f>
        <v>0</v>
      </c>
      <c r="M37" s="7" t="e">
        <f>IF('Download RegistrationByDate'!M37&gt;'Download RegistrationByDate'!M36,'Download RegistrationByDate'!M37,NA())</f>
        <v>#N/A</v>
      </c>
      <c r="N37" s="7">
        <f>'Download RegistrationByDate'!N37</f>
        <v>0</v>
      </c>
      <c r="O37" s="7" t="e">
        <f>IF('Download RegistrationByDate'!O37&gt;'Download RegistrationByDate'!O36,'Download RegistrationByDate'!O37,NA())</f>
        <v>#N/A</v>
      </c>
      <c r="P37" s="7">
        <f>'Download RegistrationByDate'!P37</f>
        <v>0</v>
      </c>
      <c r="Q37" s="7" t="e">
        <f>IF('Download RegistrationByDate'!Q37&gt;'Download RegistrationByDate'!Q36,'Download RegistrationByDate'!Q37,NA())</f>
        <v>#N/A</v>
      </c>
      <c r="R37" s="7">
        <f>'Download RegistrationByDate'!R37</f>
        <v>0</v>
      </c>
      <c r="S37" s="7">
        <f>'Download RegistrationByDate'!S37</f>
        <v>13</v>
      </c>
      <c r="T37" s="7">
        <f>'Download RegistrationByDate'!T37</f>
        <v>0</v>
      </c>
      <c r="U37" s="7" t="e">
        <f ca="1">IF(A37&lt;TODAY(),'Download RegistrationByDate'!U37,NA())</f>
        <v>#N/A</v>
      </c>
      <c r="V37" s="7">
        <f>'Download RegistrationByDate'!V37</f>
        <v>0</v>
      </c>
      <c r="W37" s="7">
        <f>'Download RegistrationByDate'!W37</f>
        <v>0</v>
      </c>
      <c r="X37" s="7">
        <f>'Download RegistrationByDate'!X37</f>
        <v>0</v>
      </c>
      <c r="Y37" s="7" t="e">
        <f ca="1">IF(A37&lt;TODAY(),'Download RegistrationByDate'!Y37,NA())</f>
        <v>#N/A</v>
      </c>
      <c r="Z37" s="7">
        <f>'Download RegistrationByDate'!Z37</f>
        <v>0</v>
      </c>
      <c r="AA37" s="7">
        <f>'Download RegistrationByDate'!AA37</f>
        <v>372</v>
      </c>
      <c r="AB37" s="7">
        <f>'Download RegistrationByDate'!AB37</f>
        <v>0</v>
      </c>
      <c r="AC37" s="7">
        <f>'Download RegistrationByDate'!AC37</f>
        <v>132</v>
      </c>
    </row>
    <row r="38" spans="1:29" customFormat="1">
      <c r="A38" s="33">
        <f>'Download RegistrationByDate'!A38</f>
        <v>43468</v>
      </c>
      <c r="B38" s="7">
        <f>'Download RegistrationByDate'!B38</f>
        <v>0</v>
      </c>
      <c r="C38" s="7" t="e">
        <f>IF('Download RegistrationByDate'!C38&gt;'Download RegistrationByDate'!C37,'Download RegistrationByDate'!C38,NA())</f>
        <v>#N/A</v>
      </c>
      <c r="D38" s="7">
        <f>'Download RegistrationByDate'!D38</f>
        <v>0</v>
      </c>
      <c r="E38" s="7" t="e">
        <f>IF('Download RegistrationByDate'!E38&gt;'Download RegistrationByDate'!E37,'Download RegistrationByDate'!E38,NA())</f>
        <v>#N/A</v>
      </c>
      <c r="F38" s="7">
        <f>'Download RegistrationByDate'!F38</f>
        <v>0</v>
      </c>
      <c r="G38" s="7" t="e">
        <f>IF('Download RegistrationByDate'!G38&gt;'Download RegistrationByDate'!G37,'Download RegistrationByDate'!G38,NA())</f>
        <v>#N/A</v>
      </c>
      <c r="H38" s="7">
        <f>'Download RegistrationByDate'!H38</f>
        <v>0</v>
      </c>
      <c r="I38" s="7" t="e">
        <f>IF('Download RegistrationByDate'!I38&gt;'Download RegistrationByDate'!I37,'Download RegistrationByDate'!I38,NA())</f>
        <v>#N/A</v>
      </c>
      <c r="J38" s="7">
        <f>'Download RegistrationByDate'!J38</f>
        <v>0</v>
      </c>
      <c r="K38" s="7" t="e">
        <f>IF('Download RegistrationByDate'!K38&gt;'Download RegistrationByDate'!K37,'Download RegistrationByDate'!K38,NA())</f>
        <v>#N/A</v>
      </c>
      <c r="L38" s="7">
        <f>'Download RegistrationByDate'!L38</f>
        <v>0</v>
      </c>
      <c r="M38" s="7" t="e">
        <f>IF('Download RegistrationByDate'!M38&gt;'Download RegistrationByDate'!M37,'Download RegistrationByDate'!M38,NA())</f>
        <v>#N/A</v>
      </c>
      <c r="N38" s="7">
        <f>'Download RegistrationByDate'!N38</f>
        <v>0</v>
      </c>
      <c r="O38" s="7" t="e">
        <f>IF('Download RegistrationByDate'!O38&gt;'Download RegistrationByDate'!O37,'Download RegistrationByDate'!O38,NA())</f>
        <v>#N/A</v>
      </c>
      <c r="P38" s="7">
        <f>'Download RegistrationByDate'!P38</f>
        <v>0</v>
      </c>
      <c r="Q38" s="7" t="e">
        <f>IF('Download RegistrationByDate'!Q38&gt;'Download RegistrationByDate'!Q37,'Download RegistrationByDate'!Q38,NA())</f>
        <v>#N/A</v>
      </c>
      <c r="R38" s="7">
        <f>'Download RegistrationByDate'!R38</f>
        <v>0</v>
      </c>
      <c r="S38" s="7">
        <f>'Download RegistrationByDate'!S38</f>
        <v>13</v>
      </c>
      <c r="T38" s="7">
        <f>'Download RegistrationByDate'!T38</f>
        <v>0</v>
      </c>
      <c r="U38" s="7" t="e">
        <f ca="1">IF(A38&lt;TODAY(),'Download RegistrationByDate'!U38,NA())</f>
        <v>#N/A</v>
      </c>
      <c r="V38" s="7">
        <f>'Download RegistrationByDate'!V38</f>
        <v>0</v>
      </c>
      <c r="W38" s="7">
        <f>'Download RegistrationByDate'!W38</f>
        <v>0</v>
      </c>
      <c r="X38" s="7">
        <f>'Download RegistrationByDate'!X38</f>
        <v>0</v>
      </c>
      <c r="Y38" s="7" t="e">
        <f ca="1">IF(A38&lt;TODAY(),'Download RegistrationByDate'!Y38,NA())</f>
        <v>#N/A</v>
      </c>
      <c r="Z38" s="7">
        <f>'Download RegistrationByDate'!Z38</f>
        <v>0</v>
      </c>
      <c r="AA38" s="7">
        <f>'Download RegistrationByDate'!AA38</f>
        <v>372</v>
      </c>
      <c r="AB38" s="7">
        <f>'Download RegistrationByDate'!AB38</f>
        <v>0</v>
      </c>
      <c r="AC38" s="7">
        <f>'Download RegistrationByDate'!AC38</f>
        <v>132</v>
      </c>
    </row>
    <row r="39" spans="1:29" customFormat="1">
      <c r="A39" s="33">
        <f>'Download RegistrationByDate'!A39</f>
        <v>43469</v>
      </c>
      <c r="B39" s="7">
        <f>'Download RegistrationByDate'!B39</f>
        <v>0</v>
      </c>
      <c r="C39" s="7" t="e">
        <f>IF('Download RegistrationByDate'!C39&gt;'Download RegistrationByDate'!C38,'Download RegistrationByDate'!C39,NA())</f>
        <v>#N/A</v>
      </c>
      <c r="D39" s="7">
        <f>'Download RegistrationByDate'!D39</f>
        <v>0</v>
      </c>
      <c r="E39" s="7" t="e">
        <f>IF('Download RegistrationByDate'!E39&gt;'Download RegistrationByDate'!E38,'Download RegistrationByDate'!E39,NA())</f>
        <v>#N/A</v>
      </c>
      <c r="F39" s="7">
        <f>'Download RegistrationByDate'!F39</f>
        <v>0</v>
      </c>
      <c r="G39" s="7" t="e">
        <f>IF('Download RegistrationByDate'!G39&gt;'Download RegistrationByDate'!G38,'Download RegistrationByDate'!G39,NA())</f>
        <v>#N/A</v>
      </c>
      <c r="H39" s="7">
        <f>'Download RegistrationByDate'!H39</f>
        <v>0</v>
      </c>
      <c r="I39" s="7" t="e">
        <f>IF('Download RegistrationByDate'!I39&gt;'Download RegistrationByDate'!I38,'Download RegistrationByDate'!I39,NA())</f>
        <v>#N/A</v>
      </c>
      <c r="J39" s="7">
        <f>'Download RegistrationByDate'!J39</f>
        <v>0</v>
      </c>
      <c r="K39" s="7" t="e">
        <f>IF('Download RegistrationByDate'!K39&gt;'Download RegistrationByDate'!K38,'Download RegistrationByDate'!K39,NA())</f>
        <v>#N/A</v>
      </c>
      <c r="L39" s="7">
        <f>'Download RegistrationByDate'!L39</f>
        <v>0</v>
      </c>
      <c r="M39" s="7" t="e">
        <f>IF('Download RegistrationByDate'!M39&gt;'Download RegistrationByDate'!M38,'Download RegistrationByDate'!M39,NA())</f>
        <v>#N/A</v>
      </c>
      <c r="N39" s="7">
        <f>'Download RegistrationByDate'!N39</f>
        <v>0</v>
      </c>
      <c r="O39" s="7" t="e">
        <f>IF('Download RegistrationByDate'!O39&gt;'Download RegistrationByDate'!O38,'Download RegistrationByDate'!O39,NA())</f>
        <v>#N/A</v>
      </c>
      <c r="P39" s="7">
        <f>'Download RegistrationByDate'!P39</f>
        <v>0</v>
      </c>
      <c r="Q39" s="7" t="e">
        <f>IF('Download RegistrationByDate'!Q39&gt;'Download RegistrationByDate'!Q38,'Download RegistrationByDate'!Q39,NA())</f>
        <v>#N/A</v>
      </c>
      <c r="R39" s="7">
        <f>'Download RegistrationByDate'!R39</f>
        <v>0</v>
      </c>
      <c r="S39" s="7">
        <f>'Download RegistrationByDate'!S39</f>
        <v>13</v>
      </c>
      <c r="T39" s="7">
        <f>'Download RegistrationByDate'!T39</f>
        <v>0</v>
      </c>
      <c r="U39" s="7" t="e">
        <f ca="1">IF(A39&lt;TODAY(),'Download RegistrationByDate'!U39,NA())</f>
        <v>#N/A</v>
      </c>
      <c r="V39" s="7">
        <f>'Download RegistrationByDate'!V39</f>
        <v>0</v>
      </c>
      <c r="W39" s="7">
        <f>'Download RegistrationByDate'!W39</f>
        <v>0</v>
      </c>
      <c r="X39" s="7">
        <f>'Download RegistrationByDate'!X39</f>
        <v>0</v>
      </c>
      <c r="Y39" s="7" t="e">
        <f ca="1">IF(A39&lt;TODAY(),'Download RegistrationByDate'!Y39,NA())</f>
        <v>#N/A</v>
      </c>
      <c r="Z39" s="7">
        <f>'Download RegistrationByDate'!Z39</f>
        <v>0</v>
      </c>
      <c r="AA39" s="7">
        <f>'Download RegistrationByDate'!AA39</f>
        <v>372</v>
      </c>
      <c r="AB39" s="7">
        <f>'Download RegistrationByDate'!AB39</f>
        <v>0</v>
      </c>
      <c r="AC39" s="7">
        <f>'Download RegistrationByDate'!AC39</f>
        <v>132</v>
      </c>
    </row>
    <row r="40" spans="1:29" customFormat="1">
      <c r="A40" s="33">
        <f>'Download RegistrationByDate'!A40</f>
        <v>43470</v>
      </c>
      <c r="B40" s="7">
        <f>'Download RegistrationByDate'!B40</f>
        <v>0</v>
      </c>
      <c r="C40" s="7" t="e">
        <f>IF('Download RegistrationByDate'!C40&gt;'Download RegistrationByDate'!C39,'Download RegistrationByDate'!C40,NA())</f>
        <v>#N/A</v>
      </c>
      <c r="D40" s="7">
        <f>'Download RegistrationByDate'!D40</f>
        <v>0</v>
      </c>
      <c r="E40" s="7" t="e">
        <f>IF('Download RegistrationByDate'!E40&gt;'Download RegistrationByDate'!E39,'Download RegistrationByDate'!E40,NA())</f>
        <v>#N/A</v>
      </c>
      <c r="F40" s="7">
        <f>'Download RegistrationByDate'!F40</f>
        <v>0</v>
      </c>
      <c r="G40" s="7" t="e">
        <f>IF('Download RegistrationByDate'!G40&gt;'Download RegistrationByDate'!G39,'Download RegistrationByDate'!G40,NA())</f>
        <v>#N/A</v>
      </c>
      <c r="H40" s="7">
        <f>'Download RegistrationByDate'!H40</f>
        <v>0</v>
      </c>
      <c r="I40" s="7" t="e">
        <f>IF('Download RegistrationByDate'!I40&gt;'Download RegistrationByDate'!I39,'Download RegistrationByDate'!I40,NA())</f>
        <v>#N/A</v>
      </c>
      <c r="J40" s="7">
        <f>'Download RegistrationByDate'!J40</f>
        <v>0</v>
      </c>
      <c r="K40" s="7" t="e">
        <f>IF('Download RegistrationByDate'!K40&gt;'Download RegistrationByDate'!K39,'Download RegistrationByDate'!K40,NA())</f>
        <v>#N/A</v>
      </c>
      <c r="L40" s="7">
        <f>'Download RegistrationByDate'!L40</f>
        <v>0</v>
      </c>
      <c r="M40" s="7" t="e">
        <f>IF('Download RegistrationByDate'!M40&gt;'Download RegistrationByDate'!M39,'Download RegistrationByDate'!M40,NA())</f>
        <v>#N/A</v>
      </c>
      <c r="N40" s="7">
        <f>'Download RegistrationByDate'!N40</f>
        <v>0</v>
      </c>
      <c r="O40" s="7" t="e">
        <f>IF('Download RegistrationByDate'!O40&gt;'Download RegistrationByDate'!O39,'Download RegistrationByDate'!O40,NA())</f>
        <v>#N/A</v>
      </c>
      <c r="P40" s="7">
        <f>'Download RegistrationByDate'!P40</f>
        <v>0</v>
      </c>
      <c r="Q40" s="7" t="e">
        <f>IF('Download RegistrationByDate'!Q40&gt;'Download RegistrationByDate'!Q39,'Download RegistrationByDate'!Q40,NA())</f>
        <v>#N/A</v>
      </c>
      <c r="R40" s="7">
        <f>'Download RegistrationByDate'!R40</f>
        <v>0</v>
      </c>
      <c r="S40" s="7">
        <f>'Download RegistrationByDate'!S40</f>
        <v>13</v>
      </c>
      <c r="T40" s="7">
        <f>'Download RegistrationByDate'!T40</f>
        <v>0</v>
      </c>
      <c r="U40" s="7" t="e">
        <f ca="1">IF(A40&lt;TODAY(),'Download RegistrationByDate'!U40,NA())</f>
        <v>#N/A</v>
      </c>
      <c r="V40" s="7">
        <f>'Download RegistrationByDate'!V40</f>
        <v>0</v>
      </c>
      <c r="W40" s="7">
        <f>'Download RegistrationByDate'!W40</f>
        <v>0</v>
      </c>
      <c r="X40" s="7">
        <f>'Download RegistrationByDate'!X40</f>
        <v>0</v>
      </c>
      <c r="Y40" s="7" t="e">
        <f ca="1">IF(A40&lt;TODAY(),'Download RegistrationByDate'!Y40,NA())</f>
        <v>#N/A</v>
      </c>
      <c r="Z40" s="7">
        <f>'Download RegistrationByDate'!Z40</f>
        <v>0</v>
      </c>
      <c r="AA40" s="7">
        <f>'Download RegistrationByDate'!AA40</f>
        <v>372</v>
      </c>
      <c r="AB40" s="7">
        <f>'Download RegistrationByDate'!AB40</f>
        <v>0</v>
      </c>
      <c r="AC40" s="7">
        <f>'Download RegistrationByDate'!AC40</f>
        <v>132</v>
      </c>
    </row>
    <row r="41" spans="1:29" customFormat="1">
      <c r="A41" s="33">
        <f>'Download RegistrationByDate'!A41</f>
        <v>43471</v>
      </c>
      <c r="B41" s="7">
        <f>'Download RegistrationByDate'!B41</f>
        <v>0</v>
      </c>
      <c r="C41" s="7" t="e">
        <f>IF('Download RegistrationByDate'!C41&gt;'Download RegistrationByDate'!C40,'Download RegistrationByDate'!C41,NA())</f>
        <v>#N/A</v>
      </c>
      <c r="D41" s="7">
        <f>'Download RegistrationByDate'!D41</f>
        <v>0</v>
      </c>
      <c r="E41" s="7" t="e">
        <f>IF('Download RegistrationByDate'!E41&gt;'Download RegistrationByDate'!E40,'Download RegistrationByDate'!E41,NA())</f>
        <v>#N/A</v>
      </c>
      <c r="F41" s="7">
        <f>'Download RegistrationByDate'!F41</f>
        <v>0</v>
      </c>
      <c r="G41" s="7" t="e">
        <f>IF('Download RegistrationByDate'!G41&gt;'Download RegistrationByDate'!G40,'Download RegistrationByDate'!G41,NA())</f>
        <v>#N/A</v>
      </c>
      <c r="H41" s="7">
        <f>'Download RegistrationByDate'!H41</f>
        <v>0</v>
      </c>
      <c r="I41" s="7" t="e">
        <f>IF('Download RegistrationByDate'!I41&gt;'Download RegistrationByDate'!I40,'Download RegistrationByDate'!I41,NA())</f>
        <v>#N/A</v>
      </c>
      <c r="J41" s="7">
        <f>'Download RegistrationByDate'!J41</f>
        <v>0</v>
      </c>
      <c r="K41" s="7" t="e">
        <f>IF('Download RegistrationByDate'!K41&gt;'Download RegistrationByDate'!K40,'Download RegistrationByDate'!K41,NA())</f>
        <v>#N/A</v>
      </c>
      <c r="L41" s="7">
        <f>'Download RegistrationByDate'!L41</f>
        <v>0</v>
      </c>
      <c r="M41" s="7" t="e">
        <f>IF('Download RegistrationByDate'!M41&gt;'Download RegistrationByDate'!M40,'Download RegistrationByDate'!M41,NA())</f>
        <v>#N/A</v>
      </c>
      <c r="N41" s="7">
        <f>'Download RegistrationByDate'!N41</f>
        <v>0</v>
      </c>
      <c r="O41" s="7" t="e">
        <f>IF('Download RegistrationByDate'!O41&gt;'Download RegistrationByDate'!O40,'Download RegistrationByDate'!O41,NA())</f>
        <v>#N/A</v>
      </c>
      <c r="P41" s="7">
        <f>'Download RegistrationByDate'!P41</f>
        <v>0</v>
      </c>
      <c r="Q41" s="7" t="e">
        <f>IF('Download RegistrationByDate'!Q41&gt;'Download RegistrationByDate'!Q40,'Download RegistrationByDate'!Q41,NA())</f>
        <v>#N/A</v>
      </c>
      <c r="R41" s="7">
        <f>'Download RegistrationByDate'!R41</f>
        <v>0</v>
      </c>
      <c r="S41" s="7">
        <f>'Download RegistrationByDate'!S41</f>
        <v>13</v>
      </c>
      <c r="T41" s="7">
        <f>'Download RegistrationByDate'!T41</f>
        <v>0</v>
      </c>
      <c r="U41" s="7" t="e">
        <f ca="1">IF(A41&lt;TODAY(),'Download RegistrationByDate'!U41,NA())</f>
        <v>#N/A</v>
      </c>
      <c r="V41" s="7">
        <f>'Download RegistrationByDate'!V41</f>
        <v>0</v>
      </c>
      <c r="W41" s="7">
        <f>'Download RegistrationByDate'!W41</f>
        <v>0</v>
      </c>
      <c r="X41" s="7">
        <f>'Download RegistrationByDate'!X41</f>
        <v>0</v>
      </c>
      <c r="Y41" s="7" t="e">
        <f ca="1">IF(A41&lt;TODAY(),'Download RegistrationByDate'!Y41,NA())</f>
        <v>#N/A</v>
      </c>
      <c r="Z41" s="7">
        <f>'Download RegistrationByDate'!Z41</f>
        <v>0</v>
      </c>
      <c r="AA41" s="7">
        <f>'Download RegistrationByDate'!AA41</f>
        <v>372</v>
      </c>
      <c r="AB41" s="7">
        <f>'Download RegistrationByDate'!AB41</f>
        <v>0</v>
      </c>
      <c r="AC41" s="7">
        <f>'Download RegistrationByDate'!AC41</f>
        <v>132</v>
      </c>
    </row>
    <row r="42" spans="1:29" customFormat="1">
      <c r="A42" s="33">
        <f>'Download RegistrationByDate'!A42</f>
        <v>43472</v>
      </c>
      <c r="B42" s="7">
        <f>'Download RegistrationByDate'!B42</f>
        <v>0</v>
      </c>
      <c r="C42" s="7" t="e">
        <f>IF('Download RegistrationByDate'!C42&gt;'Download RegistrationByDate'!C41,'Download RegistrationByDate'!C42,NA())</f>
        <v>#N/A</v>
      </c>
      <c r="D42" s="7">
        <f>'Download RegistrationByDate'!D42</f>
        <v>0</v>
      </c>
      <c r="E42" s="7" t="e">
        <f>IF('Download RegistrationByDate'!E42&gt;'Download RegistrationByDate'!E41,'Download RegistrationByDate'!E42,NA())</f>
        <v>#N/A</v>
      </c>
      <c r="F42" s="7">
        <f>'Download RegistrationByDate'!F42</f>
        <v>0</v>
      </c>
      <c r="G42" s="7" t="e">
        <f>IF('Download RegistrationByDate'!G42&gt;'Download RegistrationByDate'!G41,'Download RegistrationByDate'!G42,NA())</f>
        <v>#N/A</v>
      </c>
      <c r="H42" s="7">
        <f>'Download RegistrationByDate'!H42</f>
        <v>0</v>
      </c>
      <c r="I42" s="7" t="e">
        <f>IF('Download RegistrationByDate'!I42&gt;'Download RegistrationByDate'!I41,'Download RegistrationByDate'!I42,NA())</f>
        <v>#N/A</v>
      </c>
      <c r="J42" s="7">
        <f>'Download RegistrationByDate'!J42</f>
        <v>0</v>
      </c>
      <c r="K42" s="7" t="e">
        <f>IF('Download RegistrationByDate'!K42&gt;'Download RegistrationByDate'!K41,'Download RegistrationByDate'!K42,NA())</f>
        <v>#N/A</v>
      </c>
      <c r="L42" s="7">
        <f>'Download RegistrationByDate'!L42</f>
        <v>0</v>
      </c>
      <c r="M42" s="7" t="e">
        <f>IF('Download RegistrationByDate'!M42&gt;'Download RegistrationByDate'!M41,'Download RegistrationByDate'!M42,NA())</f>
        <v>#N/A</v>
      </c>
      <c r="N42" s="7">
        <f>'Download RegistrationByDate'!N42</f>
        <v>0</v>
      </c>
      <c r="O42" s="7" t="e">
        <f>IF('Download RegistrationByDate'!O42&gt;'Download RegistrationByDate'!O41,'Download RegistrationByDate'!O42,NA())</f>
        <v>#N/A</v>
      </c>
      <c r="P42" s="7">
        <f>'Download RegistrationByDate'!P42</f>
        <v>0</v>
      </c>
      <c r="Q42" s="7" t="e">
        <f>IF('Download RegistrationByDate'!Q42&gt;'Download RegistrationByDate'!Q41,'Download RegistrationByDate'!Q42,NA())</f>
        <v>#N/A</v>
      </c>
      <c r="R42" s="7">
        <f>'Download RegistrationByDate'!R42</f>
        <v>0</v>
      </c>
      <c r="S42" s="7">
        <f>'Download RegistrationByDate'!S42</f>
        <v>13</v>
      </c>
      <c r="T42" s="7">
        <f>'Download RegistrationByDate'!T42</f>
        <v>0</v>
      </c>
      <c r="U42" s="7" t="e">
        <f ca="1">IF(A42&lt;TODAY(),'Download RegistrationByDate'!U42,NA())</f>
        <v>#N/A</v>
      </c>
      <c r="V42" s="7">
        <f>'Download RegistrationByDate'!V42</f>
        <v>0</v>
      </c>
      <c r="W42" s="7">
        <f>'Download RegistrationByDate'!W42</f>
        <v>0</v>
      </c>
      <c r="X42" s="7">
        <f>'Download RegistrationByDate'!X42</f>
        <v>0</v>
      </c>
      <c r="Y42" s="7" t="e">
        <f ca="1">IF(A42&lt;TODAY(),'Download RegistrationByDate'!Y42,NA())</f>
        <v>#N/A</v>
      </c>
      <c r="Z42" s="7">
        <f>'Download RegistrationByDate'!Z42</f>
        <v>0</v>
      </c>
      <c r="AA42" s="7">
        <f>'Download RegistrationByDate'!AA42</f>
        <v>372</v>
      </c>
      <c r="AB42" s="7">
        <f>'Download RegistrationByDate'!AB42</f>
        <v>0</v>
      </c>
      <c r="AC42" s="7">
        <f>'Download RegistrationByDate'!AC42</f>
        <v>132</v>
      </c>
    </row>
    <row r="43" spans="1:29" customFormat="1">
      <c r="A43" s="33">
        <f>'Download RegistrationByDate'!A43</f>
        <v>43473</v>
      </c>
      <c r="B43" s="7">
        <f>'Download RegistrationByDate'!B43</f>
        <v>0</v>
      </c>
      <c r="C43" s="7" t="e">
        <f>IF('Download RegistrationByDate'!C43&gt;'Download RegistrationByDate'!C42,'Download RegistrationByDate'!C43,NA())</f>
        <v>#N/A</v>
      </c>
      <c r="D43" s="7">
        <f>'Download RegistrationByDate'!D43</f>
        <v>0</v>
      </c>
      <c r="E43" s="7" t="e">
        <f>IF('Download RegistrationByDate'!E43&gt;'Download RegistrationByDate'!E42,'Download RegistrationByDate'!E43,NA())</f>
        <v>#N/A</v>
      </c>
      <c r="F43" s="7">
        <f>'Download RegistrationByDate'!F43</f>
        <v>0</v>
      </c>
      <c r="G43" s="7" t="e">
        <f>IF('Download RegistrationByDate'!G43&gt;'Download RegistrationByDate'!G42,'Download RegistrationByDate'!G43,NA())</f>
        <v>#N/A</v>
      </c>
      <c r="H43" s="7">
        <f>'Download RegistrationByDate'!H43</f>
        <v>0</v>
      </c>
      <c r="I43" s="7" t="e">
        <f>IF('Download RegistrationByDate'!I43&gt;'Download RegistrationByDate'!I42,'Download RegistrationByDate'!I43,NA())</f>
        <v>#N/A</v>
      </c>
      <c r="J43" s="7">
        <f>'Download RegistrationByDate'!J43</f>
        <v>0</v>
      </c>
      <c r="K43" s="7" t="e">
        <f>IF('Download RegistrationByDate'!K43&gt;'Download RegistrationByDate'!K42,'Download RegistrationByDate'!K43,NA())</f>
        <v>#N/A</v>
      </c>
      <c r="L43" s="7">
        <f>'Download RegistrationByDate'!L43</f>
        <v>0</v>
      </c>
      <c r="M43" s="7" t="e">
        <f>IF('Download RegistrationByDate'!M43&gt;'Download RegistrationByDate'!M42,'Download RegistrationByDate'!M43,NA())</f>
        <v>#N/A</v>
      </c>
      <c r="N43" s="7">
        <f>'Download RegistrationByDate'!N43</f>
        <v>0</v>
      </c>
      <c r="O43" s="7" t="e">
        <f>IF('Download RegistrationByDate'!O43&gt;'Download RegistrationByDate'!O42,'Download RegistrationByDate'!O43,NA())</f>
        <v>#N/A</v>
      </c>
      <c r="P43" s="7">
        <f>'Download RegistrationByDate'!P43</f>
        <v>0</v>
      </c>
      <c r="Q43" s="7" t="e">
        <f>IF('Download RegistrationByDate'!Q43&gt;'Download RegistrationByDate'!Q42,'Download RegistrationByDate'!Q43,NA())</f>
        <v>#N/A</v>
      </c>
      <c r="R43" s="7">
        <f>'Download RegistrationByDate'!R43</f>
        <v>0</v>
      </c>
      <c r="S43" s="7">
        <f>'Download RegistrationByDate'!S43</f>
        <v>13</v>
      </c>
      <c r="T43" s="7">
        <f>'Download RegistrationByDate'!T43</f>
        <v>0</v>
      </c>
      <c r="U43" s="7" t="e">
        <f ca="1">IF(A43&lt;TODAY(),'Download RegistrationByDate'!U43,NA())</f>
        <v>#N/A</v>
      </c>
      <c r="V43" s="7">
        <f>'Download RegistrationByDate'!V43</f>
        <v>0</v>
      </c>
      <c r="W43" s="7">
        <f>'Download RegistrationByDate'!W43</f>
        <v>0</v>
      </c>
      <c r="X43" s="7">
        <f>'Download RegistrationByDate'!X43</f>
        <v>0</v>
      </c>
      <c r="Y43" s="7" t="e">
        <f ca="1">IF(A43&lt;TODAY(),'Download RegistrationByDate'!Y43,NA())</f>
        <v>#N/A</v>
      </c>
      <c r="Z43" s="7">
        <f>'Download RegistrationByDate'!Z43</f>
        <v>0</v>
      </c>
      <c r="AA43" s="7">
        <f>'Download RegistrationByDate'!AA43</f>
        <v>372</v>
      </c>
      <c r="AB43" s="7">
        <f>'Download RegistrationByDate'!AB43</f>
        <v>0</v>
      </c>
      <c r="AC43" s="7">
        <f>'Download RegistrationByDate'!AC43</f>
        <v>132</v>
      </c>
    </row>
    <row r="44" spans="1:29" customFormat="1">
      <c r="A44" s="33">
        <f>'Download RegistrationByDate'!A44</f>
        <v>43474</v>
      </c>
      <c r="B44" s="7">
        <f>'Download RegistrationByDate'!B44</f>
        <v>0</v>
      </c>
      <c r="C44" s="7" t="e">
        <f>IF('Download RegistrationByDate'!C44&gt;'Download RegistrationByDate'!C43,'Download RegistrationByDate'!C44,NA())</f>
        <v>#N/A</v>
      </c>
      <c r="D44" s="7">
        <f>'Download RegistrationByDate'!D44</f>
        <v>0</v>
      </c>
      <c r="E44" s="7" t="e">
        <f>IF('Download RegistrationByDate'!E44&gt;'Download RegistrationByDate'!E43,'Download RegistrationByDate'!E44,NA())</f>
        <v>#N/A</v>
      </c>
      <c r="F44" s="7">
        <f>'Download RegistrationByDate'!F44</f>
        <v>0</v>
      </c>
      <c r="G44" s="7" t="e">
        <f>IF('Download RegistrationByDate'!G44&gt;'Download RegistrationByDate'!G43,'Download RegistrationByDate'!G44,NA())</f>
        <v>#N/A</v>
      </c>
      <c r="H44" s="7">
        <f>'Download RegistrationByDate'!H44</f>
        <v>0</v>
      </c>
      <c r="I44" s="7" t="e">
        <f>IF('Download RegistrationByDate'!I44&gt;'Download RegistrationByDate'!I43,'Download RegistrationByDate'!I44,NA())</f>
        <v>#N/A</v>
      </c>
      <c r="J44" s="7">
        <f>'Download RegistrationByDate'!J44</f>
        <v>0</v>
      </c>
      <c r="K44" s="7" t="e">
        <f>IF('Download RegistrationByDate'!K44&gt;'Download RegistrationByDate'!K43,'Download RegistrationByDate'!K44,NA())</f>
        <v>#N/A</v>
      </c>
      <c r="L44" s="7">
        <f>'Download RegistrationByDate'!L44</f>
        <v>0</v>
      </c>
      <c r="M44" s="7" t="e">
        <f>IF('Download RegistrationByDate'!M44&gt;'Download RegistrationByDate'!M43,'Download RegistrationByDate'!M44,NA())</f>
        <v>#N/A</v>
      </c>
      <c r="N44" s="7">
        <f>'Download RegistrationByDate'!N44</f>
        <v>0</v>
      </c>
      <c r="O44" s="7" t="e">
        <f>IF('Download RegistrationByDate'!O44&gt;'Download RegistrationByDate'!O43,'Download RegistrationByDate'!O44,NA())</f>
        <v>#N/A</v>
      </c>
      <c r="P44" s="7">
        <f>'Download RegistrationByDate'!P44</f>
        <v>0</v>
      </c>
      <c r="Q44" s="7" t="e">
        <f>IF('Download RegistrationByDate'!Q44&gt;'Download RegistrationByDate'!Q43,'Download RegistrationByDate'!Q44,NA())</f>
        <v>#N/A</v>
      </c>
      <c r="R44" s="7">
        <f>'Download RegistrationByDate'!R44</f>
        <v>0</v>
      </c>
      <c r="S44" s="7">
        <f>'Download RegistrationByDate'!S44</f>
        <v>13</v>
      </c>
      <c r="T44" s="7">
        <f>'Download RegistrationByDate'!T44</f>
        <v>0</v>
      </c>
      <c r="U44" s="7" t="e">
        <f ca="1">IF(A44&lt;TODAY(),'Download RegistrationByDate'!U44,NA())</f>
        <v>#N/A</v>
      </c>
      <c r="V44" s="7">
        <f>'Download RegistrationByDate'!V44</f>
        <v>0</v>
      </c>
      <c r="W44" s="7">
        <f>'Download RegistrationByDate'!W44</f>
        <v>0</v>
      </c>
      <c r="X44" s="7">
        <f>'Download RegistrationByDate'!X44</f>
        <v>0</v>
      </c>
      <c r="Y44" s="7" t="e">
        <f ca="1">IF(A44&lt;TODAY(),'Download RegistrationByDate'!Y44,NA())</f>
        <v>#N/A</v>
      </c>
      <c r="Z44" s="7">
        <f>'Download RegistrationByDate'!Z44</f>
        <v>0</v>
      </c>
      <c r="AA44" s="7">
        <f>'Download RegistrationByDate'!AA44</f>
        <v>372</v>
      </c>
      <c r="AB44" s="7">
        <f>'Download RegistrationByDate'!AB44</f>
        <v>0</v>
      </c>
      <c r="AC44" s="7">
        <f>'Download RegistrationByDate'!AC44</f>
        <v>132</v>
      </c>
    </row>
    <row r="45" spans="1:29" customFormat="1">
      <c r="A45" s="33">
        <f>'Download RegistrationByDate'!A45</f>
        <v>43475</v>
      </c>
      <c r="B45" s="7">
        <f>'Download RegistrationByDate'!B45</f>
        <v>0</v>
      </c>
      <c r="C45" s="7" t="e">
        <f>IF('Download RegistrationByDate'!C45&gt;'Download RegistrationByDate'!C44,'Download RegistrationByDate'!C45,NA())</f>
        <v>#N/A</v>
      </c>
      <c r="D45" s="7">
        <f>'Download RegistrationByDate'!D45</f>
        <v>0</v>
      </c>
      <c r="E45" s="7" t="e">
        <f>IF('Download RegistrationByDate'!E45&gt;'Download RegistrationByDate'!E44,'Download RegistrationByDate'!E45,NA())</f>
        <v>#N/A</v>
      </c>
      <c r="F45" s="7">
        <f>'Download RegistrationByDate'!F45</f>
        <v>0</v>
      </c>
      <c r="G45" s="7" t="e">
        <f>IF('Download RegistrationByDate'!G45&gt;'Download RegistrationByDate'!G44,'Download RegistrationByDate'!G45,NA())</f>
        <v>#N/A</v>
      </c>
      <c r="H45" s="7">
        <f>'Download RegistrationByDate'!H45</f>
        <v>0</v>
      </c>
      <c r="I45" s="7" t="e">
        <f>IF('Download RegistrationByDate'!I45&gt;'Download RegistrationByDate'!I44,'Download RegistrationByDate'!I45,NA())</f>
        <v>#N/A</v>
      </c>
      <c r="J45" s="7">
        <f>'Download RegistrationByDate'!J45</f>
        <v>0</v>
      </c>
      <c r="K45" s="7" t="e">
        <f>IF('Download RegistrationByDate'!K45&gt;'Download RegistrationByDate'!K44,'Download RegistrationByDate'!K45,NA())</f>
        <v>#N/A</v>
      </c>
      <c r="L45" s="7">
        <f>'Download RegistrationByDate'!L45</f>
        <v>0</v>
      </c>
      <c r="M45" s="7" t="e">
        <f>IF('Download RegistrationByDate'!M45&gt;'Download RegistrationByDate'!M44,'Download RegistrationByDate'!M45,NA())</f>
        <v>#N/A</v>
      </c>
      <c r="N45" s="7">
        <f>'Download RegistrationByDate'!N45</f>
        <v>0</v>
      </c>
      <c r="O45" s="7" t="e">
        <f>IF('Download RegistrationByDate'!O45&gt;'Download RegistrationByDate'!O44,'Download RegistrationByDate'!O45,NA())</f>
        <v>#N/A</v>
      </c>
      <c r="P45" s="7">
        <f>'Download RegistrationByDate'!P45</f>
        <v>0</v>
      </c>
      <c r="Q45" s="7" t="e">
        <f>IF('Download RegistrationByDate'!Q45&gt;'Download RegistrationByDate'!Q44,'Download RegistrationByDate'!Q45,NA())</f>
        <v>#N/A</v>
      </c>
      <c r="R45" s="7">
        <f>'Download RegistrationByDate'!R45</f>
        <v>0</v>
      </c>
      <c r="S45" s="7">
        <f>'Download RegistrationByDate'!S45</f>
        <v>13</v>
      </c>
      <c r="T45" s="7">
        <f>'Download RegistrationByDate'!T45</f>
        <v>0</v>
      </c>
      <c r="U45" s="7" t="e">
        <f ca="1">IF(A45&lt;TODAY(),'Download RegistrationByDate'!U45,NA())</f>
        <v>#N/A</v>
      </c>
      <c r="V45" s="7">
        <f>'Download RegistrationByDate'!V45</f>
        <v>0</v>
      </c>
      <c r="W45" s="7">
        <f>'Download RegistrationByDate'!W45</f>
        <v>0</v>
      </c>
      <c r="X45" s="7">
        <f>'Download RegistrationByDate'!X45</f>
        <v>0</v>
      </c>
      <c r="Y45" s="7" t="e">
        <f ca="1">IF(A45&lt;TODAY(),'Download RegistrationByDate'!Y45,NA())</f>
        <v>#N/A</v>
      </c>
      <c r="Z45" s="7">
        <f>'Download RegistrationByDate'!Z45</f>
        <v>0</v>
      </c>
      <c r="AA45" s="7">
        <f>'Download RegistrationByDate'!AA45</f>
        <v>372</v>
      </c>
      <c r="AB45" s="7">
        <f>'Download RegistrationByDate'!AB45</f>
        <v>0</v>
      </c>
      <c r="AC45" s="7">
        <f>'Download RegistrationByDate'!AC45</f>
        <v>132</v>
      </c>
    </row>
    <row r="46" spans="1:29" customFormat="1">
      <c r="A46" s="33">
        <f>'Download RegistrationByDate'!A46</f>
        <v>43476</v>
      </c>
      <c r="B46" s="7">
        <f>'Download RegistrationByDate'!B46</f>
        <v>0</v>
      </c>
      <c r="C46" s="7" t="e">
        <f>IF('Download RegistrationByDate'!C46&gt;'Download RegistrationByDate'!C45,'Download RegistrationByDate'!C46,NA())</f>
        <v>#N/A</v>
      </c>
      <c r="D46" s="7">
        <f>'Download RegistrationByDate'!D46</f>
        <v>0</v>
      </c>
      <c r="E46" s="7" t="e">
        <f>IF('Download RegistrationByDate'!E46&gt;'Download RegistrationByDate'!E45,'Download RegistrationByDate'!E46,NA())</f>
        <v>#N/A</v>
      </c>
      <c r="F46" s="7">
        <f>'Download RegistrationByDate'!F46</f>
        <v>0</v>
      </c>
      <c r="G46" s="7" t="e">
        <f>IF('Download RegistrationByDate'!G46&gt;'Download RegistrationByDate'!G45,'Download RegistrationByDate'!G46,NA())</f>
        <v>#N/A</v>
      </c>
      <c r="H46" s="7">
        <f>'Download RegistrationByDate'!H46</f>
        <v>0</v>
      </c>
      <c r="I46" s="7" t="e">
        <f>IF('Download RegistrationByDate'!I46&gt;'Download RegistrationByDate'!I45,'Download RegistrationByDate'!I46,NA())</f>
        <v>#N/A</v>
      </c>
      <c r="J46" s="7">
        <f>'Download RegistrationByDate'!J46</f>
        <v>0</v>
      </c>
      <c r="K46" s="7" t="e">
        <f>IF('Download RegistrationByDate'!K46&gt;'Download RegistrationByDate'!K45,'Download RegistrationByDate'!K46,NA())</f>
        <v>#N/A</v>
      </c>
      <c r="L46" s="7">
        <f>'Download RegistrationByDate'!L46</f>
        <v>0</v>
      </c>
      <c r="M46" s="7" t="e">
        <f>IF('Download RegistrationByDate'!M46&gt;'Download RegistrationByDate'!M45,'Download RegistrationByDate'!M46,NA())</f>
        <v>#N/A</v>
      </c>
      <c r="N46" s="7">
        <f>'Download RegistrationByDate'!N46</f>
        <v>0</v>
      </c>
      <c r="O46" s="7" t="e">
        <f>IF('Download RegistrationByDate'!O46&gt;'Download RegistrationByDate'!O45,'Download RegistrationByDate'!O46,NA())</f>
        <v>#N/A</v>
      </c>
      <c r="P46" s="7">
        <f>'Download RegistrationByDate'!P46</f>
        <v>0</v>
      </c>
      <c r="Q46" s="7" t="e">
        <f>IF('Download RegistrationByDate'!Q46&gt;'Download RegistrationByDate'!Q45,'Download RegistrationByDate'!Q46,NA())</f>
        <v>#N/A</v>
      </c>
      <c r="R46" s="7">
        <f>'Download RegistrationByDate'!R46</f>
        <v>0</v>
      </c>
      <c r="S46" s="7">
        <f>'Download RegistrationByDate'!S46</f>
        <v>13</v>
      </c>
      <c r="T46" s="7">
        <f>'Download RegistrationByDate'!T46</f>
        <v>0</v>
      </c>
      <c r="U46" s="7" t="e">
        <f ca="1">IF(A46&lt;TODAY(),'Download RegistrationByDate'!U46,NA())</f>
        <v>#N/A</v>
      </c>
      <c r="V46" s="7">
        <f>'Download RegistrationByDate'!V46</f>
        <v>0</v>
      </c>
      <c r="W46" s="7">
        <f>'Download RegistrationByDate'!W46</f>
        <v>0</v>
      </c>
      <c r="X46" s="7">
        <f>'Download RegistrationByDate'!X46</f>
        <v>0</v>
      </c>
      <c r="Y46" s="7" t="e">
        <f ca="1">IF(A46&lt;TODAY(),'Download RegistrationByDate'!Y46,NA())</f>
        <v>#N/A</v>
      </c>
      <c r="Z46" s="7">
        <f>'Download RegistrationByDate'!Z46</f>
        <v>0</v>
      </c>
      <c r="AA46" s="7">
        <f>'Download RegistrationByDate'!AA46</f>
        <v>372</v>
      </c>
      <c r="AB46" s="7">
        <f>'Download RegistrationByDate'!AB46</f>
        <v>0</v>
      </c>
      <c r="AC46" s="7">
        <f>'Download RegistrationByDate'!AC46</f>
        <v>132</v>
      </c>
    </row>
    <row r="47" spans="1:29" customFormat="1">
      <c r="A47" s="33">
        <f>'Download RegistrationByDate'!A47</f>
        <v>43477</v>
      </c>
      <c r="B47" s="7">
        <f>'Download RegistrationByDate'!B47</f>
        <v>0</v>
      </c>
      <c r="C47" s="7" t="e">
        <f>IF('Download RegistrationByDate'!C47&gt;'Download RegistrationByDate'!C46,'Download RegistrationByDate'!C47,NA())</f>
        <v>#N/A</v>
      </c>
      <c r="D47" s="7">
        <f>'Download RegistrationByDate'!D47</f>
        <v>0</v>
      </c>
      <c r="E47" s="7" t="e">
        <f>IF('Download RegistrationByDate'!E47&gt;'Download RegistrationByDate'!E46,'Download RegistrationByDate'!E47,NA())</f>
        <v>#N/A</v>
      </c>
      <c r="F47" s="7">
        <f>'Download RegistrationByDate'!F47</f>
        <v>0</v>
      </c>
      <c r="G47" s="7" t="e">
        <f>IF('Download RegistrationByDate'!G47&gt;'Download RegistrationByDate'!G46,'Download RegistrationByDate'!G47,NA())</f>
        <v>#N/A</v>
      </c>
      <c r="H47" s="7">
        <f>'Download RegistrationByDate'!H47</f>
        <v>0</v>
      </c>
      <c r="I47" s="7" t="e">
        <f>IF('Download RegistrationByDate'!I47&gt;'Download RegistrationByDate'!I46,'Download RegistrationByDate'!I47,NA())</f>
        <v>#N/A</v>
      </c>
      <c r="J47" s="7">
        <f>'Download RegistrationByDate'!J47</f>
        <v>0</v>
      </c>
      <c r="K47" s="7" t="e">
        <f>IF('Download RegistrationByDate'!K47&gt;'Download RegistrationByDate'!K46,'Download RegistrationByDate'!K47,NA())</f>
        <v>#N/A</v>
      </c>
      <c r="L47" s="7">
        <f>'Download RegistrationByDate'!L47</f>
        <v>0</v>
      </c>
      <c r="M47" s="7" t="e">
        <f>IF('Download RegistrationByDate'!M47&gt;'Download RegistrationByDate'!M46,'Download RegistrationByDate'!M47,NA())</f>
        <v>#N/A</v>
      </c>
      <c r="N47" s="7">
        <f>'Download RegistrationByDate'!N47</f>
        <v>0</v>
      </c>
      <c r="O47" s="7" t="e">
        <f>IF('Download RegistrationByDate'!O47&gt;'Download RegistrationByDate'!O46,'Download RegistrationByDate'!O47,NA())</f>
        <v>#N/A</v>
      </c>
      <c r="P47" s="7">
        <f>'Download RegistrationByDate'!P47</f>
        <v>0</v>
      </c>
      <c r="Q47" s="7" t="e">
        <f>IF('Download RegistrationByDate'!Q47&gt;'Download RegistrationByDate'!Q46,'Download RegistrationByDate'!Q47,NA())</f>
        <v>#N/A</v>
      </c>
      <c r="R47" s="7">
        <f>'Download RegistrationByDate'!R47</f>
        <v>0</v>
      </c>
      <c r="S47" s="7">
        <f>'Download RegistrationByDate'!S47</f>
        <v>13</v>
      </c>
      <c r="T47" s="7">
        <f>'Download RegistrationByDate'!T47</f>
        <v>0</v>
      </c>
      <c r="U47" s="7" t="e">
        <f ca="1">IF(A47&lt;TODAY(),'Download RegistrationByDate'!U47,NA())</f>
        <v>#N/A</v>
      </c>
      <c r="V47" s="7">
        <f>'Download RegistrationByDate'!V47</f>
        <v>0</v>
      </c>
      <c r="W47" s="7">
        <f>'Download RegistrationByDate'!W47</f>
        <v>0</v>
      </c>
      <c r="X47" s="7">
        <f>'Download RegistrationByDate'!X47</f>
        <v>0</v>
      </c>
      <c r="Y47" s="7" t="e">
        <f ca="1">IF(A47&lt;TODAY(),'Download RegistrationByDate'!Y47,NA())</f>
        <v>#N/A</v>
      </c>
      <c r="Z47" s="7">
        <f>'Download RegistrationByDate'!Z47</f>
        <v>0</v>
      </c>
      <c r="AA47" s="7">
        <f>'Download RegistrationByDate'!AA47</f>
        <v>372</v>
      </c>
      <c r="AB47" s="7">
        <f>'Download RegistrationByDate'!AB47</f>
        <v>0</v>
      </c>
      <c r="AC47" s="7">
        <f>'Download RegistrationByDate'!AC47</f>
        <v>132</v>
      </c>
    </row>
    <row r="48" spans="1:29" customFormat="1">
      <c r="A48" s="33">
        <f>'Download RegistrationByDate'!A48</f>
        <v>43478</v>
      </c>
      <c r="B48" s="7">
        <f>'Download RegistrationByDate'!B48</f>
        <v>0</v>
      </c>
      <c r="C48" s="7" t="e">
        <f>IF('Download RegistrationByDate'!C48&gt;'Download RegistrationByDate'!C47,'Download RegistrationByDate'!C48,NA())</f>
        <v>#N/A</v>
      </c>
      <c r="D48" s="7">
        <f>'Download RegistrationByDate'!D48</f>
        <v>0</v>
      </c>
      <c r="E48" s="7" t="e">
        <f>IF('Download RegistrationByDate'!E48&gt;'Download RegistrationByDate'!E47,'Download RegistrationByDate'!E48,NA())</f>
        <v>#N/A</v>
      </c>
      <c r="F48" s="7">
        <f>'Download RegistrationByDate'!F48</f>
        <v>0</v>
      </c>
      <c r="G48" s="7" t="e">
        <f>IF('Download RegistrationByDate'!G48&gt;'Download RegistrationByDate'!G47,'Download RegistrationByDate'!G48,NA())</f>
        <v>#N/A</v>
      </c>
      <c r="H48" s="7">
        <f>'Download RegistrationByDate'!H48</f>
        <v>0</v>
      </c>
      <c r="I48" s="7" t="e">
        <f>IF('Download RegistrationByDate'!I48&gt;'Download RegistrationByDate'!I47,'Download RegistrationByDate'!I48,NA())</f>
        <v>#N/A</v>
      </c>
      <c r="J48" s="7">
        <f>'Download RegistrationByDate'!J48</f>
        <v>0</v>
      </c>
      <c r="K48" s="7" t="e">
        <f>IF('Download RegistrationByDate'!K48&gt;'Download RegistrationByDate'!K47,'Download RegistrationByDate'!K48,NA())</f>
        <v>#N/A</v>
      </c>
      <c r="L48" s="7">
        <f>'Download RegistrationByDate'!L48</f>
        <v>0</v>
      </c>
      <c r="M48" s="7" t="e">
        <f>IF('Download RegistrationByDate'!M48&gt;'Download RegistrationByDate'!M47,'Download RegistrationByDate'!M48,NA())</f>
        <v>#N/A</v>
      </c>
      <c r="N48" s="7">
        <f>'Download RegistrationByDate'!N48</f>
        <v>0</v>
      </c>
      <c r="O48" s="7" t="e">
        <f>IF('Download RegistrationByDate'!O48&gt;'Download RegistrationByDate'!O47,'Download RegistrationByDate'!O48,NA())</f>
        <v>#N/A</v>
      </c>
      <c r="P48" s="7">
        <f>'Download RegistrationByDate'!P48</f>
        <v>0</v>
      </c>
      <c r="Q48" s="7" t="e">
        <f>IF('Download RegistrationByDate'!Q48&gt;'Download RegistrationByDate'!Q47,'Download RegistrationByDate'!Q48,NA())</f>
        <v>#N/A</v>
      </c>
      <c r="R48" s="7">
        <f>'Download RegistrationByDate'!R48</f>
        <v>0</v>
      </c>
      <c r="S48" s="7">
        <f>'Download RegistrationByDate'!S48</f>
        <v>13</v>
      </c>
      <c r="T48" s="7">
        <f>'Download RegistrationByDate'!T48</f>
        <v>0</v>
      </c>
      <c r="U48" s="7" t="e">
        <f ca="1">IF(A48&lt;TODAY(),'Download RegistrationByDate'!U48,NA())</f>
        <v>#N/A</v>
      </c>
      <c r="V48" s="7">
        <f>'Download RegistrationByDate'!V48</f>
        <v>0</v>
      </c>
      <c r="W48" s="7">
        <f>'Download RegistrationByDate'!W48</f>
        <v>0</v>
      </c>
      <c r="X48" s="7">
        <f>'Download RegistrationByDate'!X48</f>
        <v>0</v>
      </c>
      <c r="Y48" s="7" t="e">
        <f ca="1">IF(A48&lt;TODAY(),'Download RegistrationByDate'!Y48,NA())</f>
        <v>#N/A</v>
      </c>
      <c r="Z48" s="7">
        <f>'Download RegistrationByDate'!Z48</f>
        <v>0</v>
      </c>
      <c r="AA48" s="7">
        <f>'Download RegistrationByDate'!AA48</f>
        <v>372</v>
      </c>
      <c r="AB48" s="7">
        <f>'Download RegistrationByDate'!AB48</f>
        <v>0</v>
      </c>
      <c r="AC48" s="7">
        <f>'Download RegistrationByDate'!AC48</f>
        <v>132</v>
      </c>
    </row>
    <row r="49" spans="1:29" customFormat="1">
      <c r="A49" s="33">
        <f>'Download RegistrationByDate'!A49</f>
        <v>43479</v>
      </c>
      <c r="B49" s="7">
        <f>'Download RegistrationByDate'!B49</f>
        <v>0</v>
      </c>
      <c r="C49" s="7" t="e">
        <f>IF('Download RegistrationByDate'!C49&gt;'Download RegistrationByDate'!C48,'Download RegistrationByDate'!C49,NA())</f>
        <v>#N/A</v>
      </c>
      <c r="D49" s="7">
        <f>'Download RegistrationByDate'!D49</f>
        <v>0</v>
      </c>
      <c r="E49" s="7" t="e">
        <f>IF('Download RegistrationByDate'!E49&gt;'Download RegistrationByDate'!E48,'Download RegistrationByDate'!E49,NA())</f>
        <v>#N/A</v>
      </c>
      <c r="F49" s="7">
        <f>'Download RegistrationByDate'!F49</f>
        <v>0</v>
      </c>
      <c r="G49" s="7" t="e">
        <f>IF('Download RegistrationByDate'!G49&gt;'Download RegistrationByDate'!G48,'Download RegistrationByDate'!G49,NA())</f>
        <v>#N/A</v>
      </c>
      <c r="H49" s="7">
        <f>'Download RegistrationByDate'!H49</f>
        <v>0</v>
      </c>
      <c r="I49" s="7" t="e">
        <f>IF('Download RegistrationByDate'!I49&gt;'Download RegistrationByDate'!I48,'Download RegistrationByDate'!I49,NA())</f>
        <v>#N/A</v>
      </c>
      <c r="J49" s="7">
        <f>'Download RegistrationByDate'!J49</f>
        <v>0</v>
      </c>
      <c r="K49" s="7" t="e">
        <f>IF('Download RegistrationByDate'!K49&gt;'Download RegistrationByDate'!K48,'Download RegistrationByDate'!K49,NA())</f>
        <v>#N/A</v>
      </c>
      <c r="L49" s="7">
        <f>'Download RegistrationByDate'!L49</f>
        <v>0</v>
      </c>
      <c r="M49" s="7" t="e">
        <f>IF('Download RegistrationByDate'!M49&gt;'Download RegistrationByDate'!M48,'Download RegistrationByDate'!M49,NA())</f>
        <v>#N/A</v>
      </c>
      <c r="N49" s="7">
        <f>'Download RegistrationByDate'!N49</f>
        <v>0</v>
      </c>
      <c r="O49" s="7" t="e">
        <f>IF('Download RegistrationByDate'!O49&gt;'Download RegistrationByDate'!O48,'Download RegistrationByDate'!O49,NA())</f>
        <v>#N/A</v>
      </c>
      <c r="P49" s="7">
        <f>'Download RegistrationByDate'!P49</f>
        <v>0</v>
      </c>
      <c r="Q49" s="7" t="e">
        <f>IF('Download RegistrationByDate'!Q49&gt;'Download RegistrationByDate'!Q48,'Download RegistrationByDate'!Q49,NA())</f>
        <v>#N/A</v>
      </c>
      <c r="R49" s="7">
        <f>'Download RegistrationByDate'!R49</f>
        <v>0</v>
      </c>
      <c r="S49" s="7">
        <f>'Download RegistrationByDate'!S49</f>
        <v>13</v>
      </c>
      <c r="T49" s="7">
        <f>'Download RegistrationByDate'!T49</f>
        <v>0</v>
      </c>
      <c r="U49" s="7" t="e">
        <f ca="1">IF(A49&lt;TODAY(),'Download RegistrationByDate'!U49,NA())</f>
        <v>#N/A</v>
      </c>
      <c r="V49" s="7">
        <f>'Download RegistrationByDate'!V49</f>
        <v>0</v>
      </c>
      <c r="W49" s="7">
        <f>'Download RegistrationByDate'!W49</f>
        <v>0</v>
      </c>
      <c r="X49" s="7">
        <f>'Download RegistrationByDate'!X49</f>
        <v>0</v>
      </c>
      <c r="Y49" s="7" t="e">
        <f ca="1">IF(A49&lt;TODAY(),'Download RegistrationByDate'!Y49,NA())</f>
        <v>#N/A</v>
      </c>
      <c r="Z49" s="7">
        <f>'Download RegistrationByDate'!Z49</f>
        <v>0</v>
      </c>
      <c r="AA49" s="7">
        <f>'Download RegistrationByDate'!AA49</f>
        <v>372</v>
      </c>
      <c r="AB49" s="7">
        <f>'Download RegistrationByDate'!AB49</f>
        <v>0</v>
      </c>
      <c r="AC49" s="7">
        <f>'Download RegistrationByDate'!AC49</f>
        <v>132</v>
      </c>
    </row>
    <row r="50" spans="1:29" customFormat="1">
      <c r="A50" s="33">
        <f>'Download RegistrationByDate'!A50</f>
        <v>43480</v>
      </c>
      <c r="B50" s="7">
        <f>'Download RegistrationByDate'!B50</f>
        <v>0</v>
      </c>
      <c r="C50" s="7" t="e">
        <f>IF('Download RegistrationByDate'!C50&gt;'Download RegistrationByDate'!C49,'Download RegistrationByDate'!C50,NA())</f>
        <v>#N/A</v>
      </c>
      <c r="D50" s="7">
        <f>'Download RegistrationByDate'!D50</f>
        <v>0</v>
      </c>
      <c r="E50" s="7" t="e">
        <f>IF('Download RegistrationByDate'!E50&gt;'Download RegistrationByDate'!E49,'Download RegistrationByDate'!E50,NA())</f>
        <v>#N/A</v>
      </c>
      <c r="F50" s="7">
        <f>'Download RegistrationByDate'!F50</f>
        <v>0</v>
      </c>
      <c r="G50" s="7" t="e">
        <f>IF('Download RegistrationByDate'!G50&gt;'Download RegistrationByDate'!G49,'Download RegistrationByDate'!G50,NA())</f>
        <v>#N/A</v>
      </c>
      <c r="H50" s="7">
        <f>'Download RegistrationByDate'!H50</f>
        <v>0</v>
      </c>
      <c r="I50" s="7" t="e">
        <f>IF('Download RegistrationByDate'!I50&gt;'Download RegistrationByDate'!I49,'Download RegistrationByDate'!I50,NA())</f>
        <v>#N/A</v>
      </c>
      <c r="J50" s="7">
        <f>'Download RegistrationByDate'!J50</f>
        <v>0</v>
      </c>
      <c r="K50" s="7" t="e">
        <f>IF('Download RegistrationByDate'!K50&gt;'Download RegistrationByDate'!K49,'Download RegistrationByDate'!K50,NA())</f>
        <v>#N/A</v>
      </c>
      <c r="L50" s="7">
        <f>'Download RegistrationByDate'!L50</f>
        <v>0</v>
      </c>
      <c r="M50" s="7" t="e">
        <f>IF('Download RegistrationByDate'!M50&gt;'Download RegistrationByDate'!M49,'Download RegistrationByDate'!M50,NA())</f>
        <v>#N/A</v>
      </c>
      <c r="N50" s="7">
        <f>'Download RegistrationByDate'!N50</f>
        <v>0</v>
      </c>
      <c r="O50" s="7" t="e">
        <f>IF('Download RegistrationByDate'!O50&gt;'Download RegistrationByDate'!O49,'Download RegistrationByDate'!O50,NA())</f>
        <v>#N/A</v>
      </c>
      <c r="P50" s="7">
        <f>'Download RegistrationByDate'!P50</f>
        <v>0</v>
      </c>
      <c r="Q50" s="7" t="e">
        <f>IF('Download RegistrationByDate'!Q50&gt;'Download RegistrationByDate'!Q49,'Download RegistrationByDate'!Q50,NA())</f>
        <v>#N/A</v>
      </c>
      <c r="R50" s="7">
        <f>'Download RegistrationByDate'!R50</f>
        <v>0</v>
      </c>
      <c r="S50" s="7">
        <f>'Download RegistrationByDate'!S50</f>
        <v>13</v>
      </c>
      <c r="T50" s="7">
        <f>'Download RegistrationByDate'!T50</f>
        <v>0</v>
      </c>
      <c r="U50" s="7" t="e">
        <f ca="1">IF(A50&lt;TODAY(),'Download RegistrationByDate'!U50,NA())</f>
        <v>#N/A</v>
      </c>
      <c r="V50" s="7">
        <f>'Download RegistrationByDate'!V50</f>
        <v>0</v>
      </c>
      <c r="W50" s="7">
        <f>'Download RegistrationByDate'!W50</f>
        <v>0</v>
      </c>
      <c r="X50" s="7">
        <f>'Download RegistrationByDate'!X50</f>
        <v>0</v>
      </c>
      <c r="Y50" s="7" t="e">
        <f ca="1">IF(A50&lt;TODAY(),'Download RegistrationByDate'!Y50,NA())</f>
        <v>#N/A</v>
      </c>
      <c r="Z50" s="7">
        <f>'Download RegistrationByDate'!Z50</f>
        <v>0</v>
      </c>
      <c r="AA50" s="7">
        <f>'Download RegistrationByDate'!AA50</f>
        <v>372</v>
      </c>
      <c r="AB50" s="7">
        <f>'Download RegistrationByDate'!AB50</f>
        <v>0</v>
      </c>
      <c r="AC50" s="7">
        <f>'Download RegistrationByDate'!AC50</f>
        <v>132</v>
      </c>
    </row>
    <row r="51" spans="1:29" customFormat="1">
      <c r="A51" s="33">
        <f>'Download RegistrationByDate'!A51</f>
        <v>43481</v>
      </c>
      <c r="B51" s="7">
        <f>'Download RegistrationByDate'!B51</f>
        <v>0</v>
      </c>
      <c r="C51" s="7" t="e">
        <f>IF('Download RegistrationByDate'!C51&gt;'Download RegistrationByDate'!C50,'Download RegistrationByDate'!C51,NA())</f>
        <v>#N/A</v>
      </c>
      <c r="D51" s="7">
        <f>'Download RegistrationByDate'!D51</f>
        <v>0</v>
      </c>
      <c r="E51" s="7" t="e">
        <f>IF('Download RegistrationByDate'!E51&gt;'Download RegistrationByDate'!E50,'Download RegistrationByDate'!E51,NA())</f>
        <v>#N/A</v>
      </c>
      <c r="F51" s="7">
        <f>'Download RegistrationByDate'!F51</f>
        <v>0</v>
      </c>
      <c r="G51" s="7" t="e">
        <f>IF('Download RegistrationByDate'!G51&gt;'Download RegistrationByDate'!G50,'Download RegistrationByDate'!G51,NA())</f>
        <v>#N/A</v>
      </c>
      <c r="H51" s="7">
        <f>'Download RegistrationByDate'!H51</f>
        <v>0</v>
      </c>
      <c r="I51" s="7" t="e">
        <f>IF('Download RegistrationByDate'!I51&gt;'Download RegistrationByDate'!I50,'Download RegistrationByDate'!I51,NA())</f>
        <v>#N/A</v>
      </c>
      <c r="J51" s="7">
        <f>'Download RegistrationByDate'!J51</f>
        <v>0</v>
      </c>
      <c r="K51" s="7" t="e">
        <f>IF('Download RegistrationByDate'!K51&gt;'Download RegistrationByDate'!K50,'Download RegistrationByDate'!K51,NA())</f>
        <v>#N/A</v>
      </c>
      <c r="L51" s="7">
        <f>'Download RegistrationByDate'!L51</f>
        <v>0</v>
      </c>
      <c r="M51" s="7" t="e">
        <f>IF('Download RegistrationByDate'!M51&gt;'Download RegistrationByDate'!M50,'Download RegistrationByDate'!M51,NA())</f>
        <v>#N/A</v>
      </c>
      <c r="N51" s="7">
        <f>'Download RegistrationByDate'!N51</f>
        <v>0</v>
      </c>
      <c r="O51" s="7" t="e">
        <f>IF('Download RegistrationByDate'!O51&gt;'Download RegistrationByDate'!O50,'Download RegistrationByDate'!O51,NA())</f>
        <v>#N/A</v>
      </c>
      <c r="P51" s="7">
        <f>'Download RegistrationByDate'!P51</f>
        <v>0</v>
      </c>
      <c r="Q51" s="7" t="e">
        <f>IF('Download RegistrationByDate'!Q51&gt;'Download RegistrationByDate'!Q50,'Download RegistrationByDate'!Q51,NA())</f>
        <v>#N/A</v>
      </c>
      <c r="R51" s="7">
        <f>'Download RegistrationByDate'!R51</f>
        <v>0</v>
      </c>
      <c r="S51" s="7">
        <f>'Download RegistrationByDate'!S51</f>
        <v>13</v>
      </c>
      <c r="T51" s="7">
        <f>'Download RegistrationByDate'!T51</f>
        <v>0</v>
      </c>
      <c r="U51" s="7" t="e">
        <f ca="1">IF(A51&lt;TODAY(),'Download RegistrationByDate'!U51,NA())</f>
        <v>#N/A</v>
      </c>
      <c r="V51" s="7">
        <f>'Download RegistrationByDate'!V51</f>
        <v>0</v>
      </c>
      <c r="W51" s="7">
        <f>'Download RegistrationByDate'!W51</f>
        <v>0</v>
      </c>
      <c r="X51" s="7">
        <f>'Download RegistrationByDate'!X51</f>
        <v>0</v>
      </c>
      <c r="Y51" s="7" t="e">
        <f ca="1">IF(A51&lt;TODAY(),'Download RegistrationByDate'!Y51,NA())</f>
        <v>#N/A</v>
      </c>
      <c r="Z51" s="7">
        <f>'Download RegistrationByDate'!Z51</f>
        <v>0</v>
      </c>
      <c r="AA51" s="7">
        <f>'Download RegistrationByDate'!AA51</f>
        <v>372</v>
      </c>
      <c r="AB51" s="7">
        <f>'Download RegistrationByDate'!AB51</f>
        <v>0</v>
      </c>
      <c r="AC51" s="7">
        <f>'Download RegistrationByDate'!AC51</f>
        <v>132</v>
      </c>
    </row>
    <row r="52" spans="1:29" customFormat="1">
      <c r="A52" s="33">
        <f>'Download RegistrationByDate'!A52</f>
        <v>43482</v>
      </c>
      <c r="B52" s="7">
        <f>'Download RegistrationByDate'!B52</f>
        <v>0</v>
      </c>
      <c r="C52" s="7" t="e">
        <f>IF('Download RegistrationByDate'!C52&gt;'Download RegistrationByDate'!C51,'Download RegistrationByDate'!C52,NA())</f>
        <v>#N/A</v>
      </c>
      <c r="D52" s="7">
        <f>'Download RegistrationByDate'!D52</f>
        <v>0</v>
      </c>
      <c r="E52" s="7" t="e">
        <f>IF('Download RegistrationByDate'!E52&gt;'Download RegistrationByDate'!E51,'Download RegistrationByDate'!E52,NA())</f>
        <v>#N/A</v>
      </c>
      <c r="F52" s="7">
        <f>'Download RegistrationByDate'!F52</f>
        <v>0</v>
      </c>
      <c r="G52" s="7" t="e">
        <f>IF('Download RegistrationByDate'!G52&gt;'Download RegistrationByDate'!G51,'Download RegistrationByDate'!G52,NA())</f>
        <v>#N/A</v>
      </c>
      <c r="H52" s="7">
        <f>'Download RegistrationByDate'!H52</f>
        <v>0</v>
      </c>
      <c r="I52" s="7" t="e">
        <f>IF('Download RegistrationByDate'!I52&gt;'Download RegistrationByDate'!I51,'Download RegistrationByDate'!I52,NA())</f>
        <v>#N/A</v>
      </c>
      <c r="J52" s="7">
        <f>'Download RegistrationByDate'!J52</f>
        <v>0</v>
      </c>
      <c r="K52" s="7" t="e">
        <f>IF('Download RegistrationByDate'!K52&gt;'Download RegistrationByDate'!K51,'Download RegistrationByDate'!K52,NA())</f>
        <v>#N/A</v>
      </c>
      <c r="L52" s="7">
        <f>'Download RegistrationByDate'!L52</f>
        <v>0</v>
      </c>
      <c r="M52" s="7" t="e">
        <f>IF('Download RegistrationByDate'!M52&gt;'Download RegistrationByDate'!M51,'Download RegistrationByDate'!M52,NA())</f>
        <v>#N/A</v>
      </c>
      <c r="N52" s="7">
        <f>'Download RegistrationByDate'!N52</f>
        <v>0</v>
      </c>
      <c r="O52" s="7" t="e">
        <f>IF('Download RegistrationByDate'!O52&gt;'Download RegistrationByDate'!O51,'Download RegistrationByDate'!O52,NA())</f>
        <v>#N/A</v>
      </c>
      <c r="P52" s="7">
        <f>'Download RegistrationByDate'!P52</f>
        <v>0</v>
      </c>
      <c r="Q52" s="7" t="e">
        <f>IF('Download RegistrationByDate'!Q52&gt;'Download RegistrationByDate'!Q51,'Download RegistrationByDate'!Q52,NA())</f>
        <v>#N/A</v>
      </c>
      <c r="R52" s="7">
        <f>'Download RegistrationByDate'!R52</f>
        <v>0</v>
      </c>
      <c r="S52" s="7">
        <f>'Download RegistrationByDate'!S52</f>
        <v>13</v>
      </c>
      <c r="T52" s="7">
        <f>'Download RegistrationByDate'!T52</f>
        <v>0</v>
      </c>
      <c r="U52" s="7" t="e">
        <f ca="1">IF(A52&lt;TODAY(),'Download RegistrationByDate'!U52,NA())</f>
        <v>#N/A</v>
      </c>
      <c r="V52" s="7">
        <f>'Download RegistrationByDate'!V52</f>
        <v>0</v>
      </c>
      <c r="W52" s="7">
        <f>'Download RegistrationByDate'!W52</f>
        <v>0</v>
      </c>
      <c r="X52" s="7">
        <f>'Download RegistrationByDate'!X52</f>
        <v>0</v>
      </c>
      <c r="Y52" s="7" t="e">
        <f ca="1">IF(A52&lt;TODAY(),'Download RegistrationByDate'!Y52,NA())</f>
        <v>#N/A</v>
      </c>
      <c r="Z52" s="7">
        <f>'Download RegistrationByDate'!Z52</f>
        <v>0</v>
      </c>
      <c r="AA52" s="7">
        <f>'Download RegistrationByDate'!AA52</f>
        <v>372</v>
      </c>
      <c r="AB52" s="7">
        <f>'Download RegistrationByDate'!AB52</f>
        <v>0</v>
      </c>
      <c r="AC52" s="7">
        <f>'Download RegistrationByDate'!AC52</f>
        <v>132</v>
      </c>
    </row>
    <row r="53" spans="1:29" customFormat="1">
      <c r="A53" s="33">
        <f>'Download RegistrationByDate'!A53</f>
        <v>43483</v>
      </c>
      <c r="B53" s="7">
        <f>'Download RegistrationByDate'!B53</f>
        <v>0</v>
      </c>
      <c r="C53" s="7" t="e">
        <f>IF('Download RegistrationByDate'!C53&gt;'Download RegistrationByDate'!C52,'Download RegistrationByDate'!C53,NA())</f>
        <v>#N/A</v>
      </c>
      <c r="D53" s="7">
        <f>'Download RegistrationByDate'!D53</f>
        <v>0</v>
      </c>
      <c r="E53" s="7" t="e">
        <f>IF('Download RegistrationByDate'!E53&gt;'Download RegistrationByDate'!E52,'Download RegistrationByDate'!E53,NA())</f>
        <v>#N/A</v>
      </c>
      <c r="F53" s="7">
        <f>'Download RegistrationByDate'!F53</f>
        <v>0</v>
      </c>
      <c r="G53" s="7" t="e">
        <f>IF('Download RegistrationByDate'!G53&gt;'Download RegistrationByDate'!G52,'Download RegistrationByDate'!G53,NA())</f>
        <v>#N/A</v>
      </c>
      <c r="H53" s="7">
        <f>'Download RegistrationByDate'!H53</f>
        <v>0</v>
      </c>
      <c r="I53" s="7" t="e">
        <f>IF('Download RegistrationByDate'!I53&gt;'Download RegistrationByDate'!I52,'Download RegistrationByDate'!I53,NA())</f>
        <v>#N/A</v>
      </c>
      <c r="J53" s="7">
        <f>'Download RegistrationByDate'!J53</f>
        <v>0</v>
      </c>
      <c r="K53" s="7" t="e">
        <f>IF('Download RegistrationByDate'!K53&gt;'Download RegistrationByDate'!K52,'Download RegistrationByDate'!K53,NA())</f>
        <v>#N/A</v>
      </c>
      <c r="L53" s="7">
        <f>'Download RegistrationByDate'!L53</f>
        <v>0</v>
      </c>
      <c r="M53" s="7" t="e">
        <f>IF('Download RegistrationByDate'!M53&gt;'Download RegistrationByDate'!M52,'Download RegistrationByDate'!M53,NA())</f>
        <v>#N/A</v>
      </c>
      <c r="N53" s="7">
        <f>'Download RegistrationByDate'!N53</f>
        <v>0</v>
      </c>
      <c r="O53" s="7" t="e">
        <f>IF('Download RegistrationByDate'!O53&gt;'Download RegistrationByDate'!O52,'Download RegistrationByDate'!O53,NA())</f>
        <v>#N/A</v>
      </c>
      <c r="P53" s="7">
        <f>'Download RegistrationByDate'!P53</f>
        <v>0</v>
      </c>
      <c r="Q53" s="7" t="e">
        <f>IF('Download RegistrationByDate'!Q53&gt;'Download RegistrationByDate'!Q52,'Download RegistrationByDate'!Q53,NA())</f>
        <v>#N/A</v>
      </c>
      <c r="R53" s="7">
        <f>'Download RegistrationByDate'!R53</f>
        <v>0</v>
      </c>
      <c r="S53" s="7">
        <f>'Download RegistrationByDate'!S53</f>
        <v>13</v>
      </c>
      <c r="T53" s="7">
        <f>'Download RegistrationByDate'!T53</f>
        <v>0</v>
      </c>
      <c r="U53" s="7" t="e">
        <f ca="1">IF(A53&lt;TODAY(),'Download RegistrationByDate'!U53,NA())</f>
        <v>#N/A</v>
      </c>
      <c r="V53" s="7">
        <f>'Download RegistrationByDate'!V53</f>
        <v>0</v>
      </c>
      <c r="W53" s="7">
        <f>'Download RegistrationByDate'!W53</f>
        <v>0</v>
      </c>
      <c r="X53" s="7">
        <f>'Download RegistrationByDate'!X53</f>
        <v>0</v>
      </c>
      <c r="Y53" s="7" t="e">
        <f ca="1">IF(A53&lt;TODAY(),'Download RegistrationByDate'!Y53,NA())</f>
        <v>#N/A</v>
      </c>
      <c r="Z53" s="7">
        <f>'Download RegistrationByDate'!Z53</f>
        <v>0</v>
      </c>
      <c r="AA53" s="7">
        <f>'Download RegistrationByDate'!AA53</f>
        <v>372</v>
      </c>
      <c r="AB53" s="7">
        <f>'Download RegistrationByDate'!AB53</f>
        <v>0</v>
      </c>
      <c r="AC53" s="7">
        <f>'Download RegistrationByDate'!AC53</f>
        <v>132</v>
      </c>
    </row>
    <row r="54" spans="1:29" customFormat="1">
      <c r="A54" s="33">
        <f>'Download RegistrationByDate'!A54</f>
        <v>43484</v>
      </c>
      <c r="B54" s="7">
        <f>'Download RegistrationByDate'!B54</f>
        <v>0</v>
      </c>
      <c r="C54" s="7" t="e">
        <f>IF('Download RegistrationByDate'!C54&gt;'Download RegistrationByDate'!C53,'Download RegistrationByDate'!C54,NA())</f>
        <v>#N/A</v>
      </c>
      <c r="D54" s="7">
        <f>'Download RegistrationByDate'!D54</f>
        <v>0</v>
      </c>
      <c r="E54" s="7" t="e">
        <f>IF('Download RegistrationByDate'!E54&gt;'Download RegistrationByDate'!E53,'Download RegistrationByDate'!E54,NA())</f>
        <v>#N/A</v>
      </c>
      <c r="F54" s="7">
        <f>'Download RegistrationByDate'!F54</f>
        <v>0</v>
      </c>
      <c r="G54" s="7" t="e">
        <f>IF('Download RegistrationByDate'!G54&gt;'Download RegistrationByDate'!G53,'Download RegistrationByDate'!G54,NA())</f>
        <v>#N/A</v>
      </c>
      <c r="H54" s="7">
        <f>'Download RegistrationByDate'!H54</f>
        <v>0</v>
      </c>
      <c r="I54" s="7" t="e">
        <f>IF('Download RegistrationByDate'!I54&gt;'Download RegistrationByDate'!I53,'Download RegistrationByDate'!I54,NA())</f>
        <v>#N/A</v>
      </c>
      <c r="J54" s="7">
        <f>'Download RegistrationByDate'!J54</f>
        <v>0</v>
      </c>
      <c r="K54" s="7" t="e">
        <f>IF('Download RegistrationByDate'!K54&gt;'Download RegistrationByDate'!K53,'Download RegistrationByDate'!K54,NA())</f>
        <v>#N/A</v>
      </c>
      <c r="L54" s="7">
        <f>'Download RegistrationByDate'!L54</f>
        <v>0</v>
      </c>
      <c r="M54" s="7" t="e">
        <f>IF('Download RegistrationByDate'!M54&gt;'Download RegistrationByDate'!M53,'Download RegistrationByDate'!M54,NA())</f>
        <v>#N/A</v>
      </c>
      <c r="N54" s="7">
        <f>'Download RegistrationByDate'!N54</f>
        <v>0</v>
      </c>
      <c r="O54" s="7" t="e">
        <f>IF('Download RegistrationByDate'!O54&gt;'Download RegistrationByDate'!O53,'Download RegistrationByDate'!O54,NA())</f>
        <v>#N/A</v>
      </c>
      <c r="P54" s="7">
        <f>'Download RegistrationByDate'!P54</f>
        <v>0</v>
      </c>
      <c r="Q54" s="7" t="e">
        <f>IF('Download RegistrationByDate'!Q54&gt;'Download RegistrationByDate'!Q53,'Download RegistrationByDate'!Q54,NA())</f>
        <v>#N/A</v>
      </c>
      <c r="R54" s="7">
        <f>'Download RegistrationByDate'!R54</f>
        <v>0</v>
      </c>
      <c r="S54" s="7">
        <f>'Download RegistrationByDate'!S54</f>
        <v>13</v>
      </c>
      <c r="T54" s="7">
        <f>'Download RegistrationByDate'!T54</f>
        <v>0</v>
      </c>
      <c r="U54" s="7" t="e">
        <f ca="1">IF(A54&lt;TODAY(),'Download RegistrationByDate'!U54,NA())</f>
        <v>#N/A</v>
      </c>
      <c r="V54" s="7">
        <f>'Download RegistrationByDate'!V54</f>
        <v>0</v>
      </c>
      <c r="W54" s="7">
        <f>'Download RegistrationByDate'!W54</f>
        <v>0</v>
      </c>
      <c r="X54" s="7">
        <f>'Download RegistrationByDate'!X54</f>
        <v>0</v>
      </c>
      <c r="Y54" s="7" t="e">
        <f ca="1">IF(A54&lt;TODAY(),'Download RegistrationByDate'!Y54,NA())</f>
        <v>#N/A</v>
      </c>
      <c r="Z54" s="7">
        <f>'Download RegistrationByDate'!Z54</f>
        <v>0</v>
      </c>
      <c r="AA54" s="7">
        <f>'Download RegistrationByDate'!AA54</f>
        <v>372</v>
      </c>
      <c r="AB54" s="7">
        <f>'Download RegistrationByDate'!AB54</f>
        <v>0</v>
      </c>
      <c r="AC54" s="7">
        <f>'Download RegistrationByDate'!AC54</f>
        <v>132</v>
      </c>
    </row>
    <row r="55" spans="1:29" customFormat="1">
      <c r="A55" s="33">
        <f>'Download RegistrationByDate'!A55</f>
        <v>43485</v>
      </c>
      <c r="B55" s="7">
        <f>'Download RegistrationByDate'!B55</f>
        <v>0</v>
      </c>
      <c r="C55" s="7" t="e">
        <f>IF('Download RegistrationByDate'!C55&gt;'Download RegistrationByDate'!C54,'Download RegistrationByDate'!C55,NA())</f>
        <v>#N/A</v>
      </c>
      <c r="D55" s="7">
        <f>'Download RegistrationByDate'!D55</f>
        <v>0</v>
      </c>
      <c r="E55" s="7" t="e">
        <f>IF('Download RegistrationByDate'!E55&gt;'Download RegistrationByDate'!E54,'Download RegistrationByDate'!E55,NA())</f>
        <v>#N/A</v>
      </c>
      <c r="F55" s="7">
        <f>'Download RegistrationByDate'!F55</f>
        <v>0</v>
      </c>
      <c r="G55" s="7" t="e">
        <f>IF('Download RegistrationByDate'!G55&gt;'Download RegistrationByDate'!G54,'Download RegistrationByDate'!G55,NA())</f>
        <v>#N/A</v>
      </c>
      <c r="H55" s="7">
        <f>'Download RegistrationByDate'!H55</f>
        <v>0</v>
      </c>
      <c r="I55" s="7" t="e">
        <f>IF('Download RegistrationByDate'!I55&gt;'Download RegistrationByDate'!I54,'Download RegistrationByDate'!I55,NA())</f>
        <v>#N/A</v>
      </c>
      <c r="J55" s="7">
        <f>'Download RegistrationByDate'!J55</f>
        <v>0</v>
      </c>
      <c r="K55" s="7" t="e">
        <f>IF('Download RegistrationByDate'!K55&gt;'Download RegistrationByDate'!K54,'Download RegistrationByDate'!K55,NA())</f>
        <v>#N/A</v>
      </c>
      <c r="L55" s="7">
        <f>'Download RegistrationByDate'!L55</f>
        <v>0</v>
      </c>
      <c r="M55" s="7" t="e">
        <f>IF('Download RegistrationByDate'!M55&gt;'Download RegistrationByDate'!M54,'Download RegistrationByDate'!M55,NA())</f>
        <v>#N/A</v>
      </c>
      <c r="N55" s="7">
        <f>'Download RegistrationByDate'!N55</f>
        <v>0</v>
      </c>
      <c r="O55" s="7" t="e">
        <f>IF('Download RegistrationByDate'!O55&gt;'Download RegistrationByDate'!O54,'Download RegistrationByDate'!O55,NA())</f>
        <v>#N/A</v>
      </c>
      <c r="P55" s="7">
        <f>'Download RegistrationByDate'!P55</f>
        <v>0</v>
      </c>
      <c r="Q55" s="7" t="e">
        <f>IF('Download RegistrationByDate'!Q55&gt;'Download RegistrationByDate'!Q54,'Download RegistrationByDate'!Q55,NA())</f>
        <v>#N/A</v>
      </c>
      <c r="R55" s="7">
        <f>'Download RegistrationByDate'!R55</f>
        <v>0</v>
      </c>
      <c r="S55" s="7">
        <f>'Download RegistrationByDate'!S55</f>
        <v>13</v>
      </c>
      <c r="T55" s="7">
        <f>'Download RegistrationByDate'!T55</f>
        <v>0</v>
      </c>
      <c r="U55" s="7" t="e">
        <f ca="1">IF(A55&lt;TODAY(),'Download RegistrationByDate'!U55,NA())</f>
        <v>#N/A</v>
      </c>
      <c r="V55" s="7">
        <f>'Download RegistrationByDate'!V55</f>
        <v>0</v>
      </c>
      <c r="W55" s="7">
        <f>'Download RegistrationByDate'!W55</f>
        <v>0</v>
      </c>
      <c r="X55" s="7">
        <f>'Download RegistrationByDate'!X55</f>
        <v>0</v>
      </c>
      <c r="Y55" s="7" t="e">
        <f ca="1">IF(A55&lt;TODAY(),'Download RegistrationByDate'!Y55,NA())</f>
        <v>#N/A</v>
      </c>
      <c r="Z55" s="7">
        <f>'Download RegistrationByDate'!Z55</f>
        <v>0</v>
      </c>
      <c r="AA55" s="7">
        <f>'Download RegistrationByDate'!AA55</f>
        <v>372</v>
      </c>
      <c r="AB55" s="7">
        <f>'Download RegistrationByDate'!AB55</f>
        <v>0</v>
      </c>
      <c r="AC55" s="7">
        <f>'Download RegistrationByDate'!AC55</f>
        <v>132</v>
      </c>
    </row>
    <row r="56" spans="1:29" customFormat="1">
      <c r="A56" s="33">
        <f>'Download RegistrationByDate'!A56</f>
        <v>43486</v>
      </c>
      <c r="B56" s="7">
        <f>'Download RegistrationByDate'!B56</f>
        <v>0</v>
      </c>
      <c r="C56" s="7" t="e">
        <f>IF('Download RegistrationByDate'!C56&gt;'Download RegistrationByDate'!C55,'Download RegistrationByDate'!C56,NA())</f>
        <v>#N/A</v>
      </c>
      <c r="D56" s="7">
        <f>'Download RegistrationByDate'!D56</f>
        <v>0</v>
      </c>
      <c r="E56" s="7" t="e">
        <f>IF('Download RegistrationByDate'!E56&gt;'Download RegistrationByDate'!E55,'Download RegistrationByDate'!E56,NA())</f>
        <v>#N/A</v>
      </c>
      <c r="F56" s="7">
        <f>'Download RegistrationByDate'!F56</f>
        <v>0</v>
      </c>
      <c r="G56" s="7" t="e">
        <f>IF('Download RegistrationByDate'!G56&gt;'Download RegistrationByDate'!G55,'Download RegistrationByDate'!G56,NA())</f>
        <v>#N/A</v>
      </c>
      <c r="H56" s="7">
        <f>'Download RegistrationByDate'!H56</f>
        <v>0</v>
      </c>
      <c r="I56" s="7" t="e">
        <f>IF('Download RegistrationByDate'!I56&gt;'Download RegistrationByDate'!I55,'Download RegistrationByDate'!I56,NA())</f>
        <v>#N/A</v>
      </c>
      <c r="J56" s="7">
        <f>'Download RegistrationByDate'!J56</f>
        <v>0</v>
      </c>
      <c r="K56" s="7" t="e">
        <f>IF('Download RegistrationByDate'!K56&gt;'Download RegistrationByDate'!K55,'Download RegistrationByDate'!K56,NA())</f>
        <v>#N/A</v>
      </c>
      <c r="L56" s="7">
        <f>'Download RegistrationByDate'!L56</f>
        <v>0</v>
      </c>
      <c r="M56" s="7" t="e">
        <f>IF('Download RegistrationByDate'!M56&gt;'Download RegistrationByDate'!M55,'Download RegistrationByDate'!M56,NA())</f>
        <v>#N/A</v>
      </c>
      <c r="N56" s="7">
        <f>'Download RegistrationByDate'!N56</f>
        <v>0</v>
      </c>
      <c r="O56" s="7" t="e">
        <f>IF('Download RegistrationByDate'!O56&gt;'Download RegistrationByDate'!O55,'Download RegistrationByDate'!O56,NA())</f>
        <v>#N/A</v>
      </c>
      <c r="P56" s="7">
        <f>'Download RegistrationByDate'!P56</f>
        <v>0</v>
      </c>
      <c r="Q56" s="7" t="e">
        <f>IF('Download RegistrationByDate'!Q56&gt;'Download RegistrationByDate'!Q55,'Download RegistrationByDate'!Q56,NA())</f>
        <v>#N/A</v>
      </c>
      <c r="R56" s="7">
        <f>'Download RegistrationByDate'!R56</f>
        <v>0</v>
      </c>
      <c r="S56" s="7">
        <f>'Download RegistrationByDate'!S56</f>
        <v>13</v>
      </c>
      <c r="T56" s="7">
        <f>'Download RegistrationByDate'!T56</f>
        <v>0</v>
      </c>
      <c r="U56" s="7" t="e">
        <f ca="1">IF(A56&lt;TODAY(),'Download RegistrationByDate'!U56,NA())</f>
        <v>#N/A</v>
      </c>
      <c r="V56" s="7">
        <f>'Download RegistrationByDate'!V56</f>
        <v>0</v>
      </c>
      <c r="W56" s="7">
        <f>'Download RegistrationByDate'!W56</f>
        <v>0</v>
      </c>
      <c r="X56" s="7">
        <f>'Download RegistrationByDate'!X56</f>
        <v>0</v>
      </c>
      <c r="Y56" s="7" t="e">
        <f ca="1">IF(A56&lt;TODAY(),'Download RegistrationByDate'!Y56,NA())</f>
        <v>#N/A</v>
      </c>
      <c r="Z56" s="7">
        <f>'Download RegistrationByDate'!Z56</f>
        <v>0</v>
      </c>
      <c r="AA56" s="7">
        <f>'Download RegistrationByDate'!AA56</f>
        <v>372</v>
      </c>
      <c r="AB56" s="7">
        <f>'Download RegistrationByDate'!AB56</f>
        <v>0</v>
      </c>
      <c r="AC56" s="7">
        <f>'Download RegistrationByDate'!AC56</f>
        <v>132</v>
      </c>
    </row>
    <row r="57" spans="1:29" customFormat="1">
      <c r="A57" s="33">
        <f>'Download RegistrationByDate'!A57</f>
        <v>43487</v>
      </c>
      <c r="B57" s="7">
        <f>'Download RegistrationByDate'!B57</f>
        <v>0</v>
      </c>
      <c r="C57" s="7" t="e">
        <f>IF('Download RegistrationByDate'!C57&gt;'Download RegistrationByDate'!C56,'Download RegistrationByDate'!C57,NA())</f>
        <v>#N/A</v>
      </c>
      <c r="D57" s="7">
        <f>'Download RegistrationByDate'!D57</f>
        <v>0</v>
      </c>
      <c r="E57" s="7" t="e">
        <f>IF('Download RegistrationByDate'!E57&gt;'Download RegistrationByDate'!E56,'Download RegistrationByDate'!E57,NA())</f>
        <v>#N/A</v>
      </c>
      <c r="F57" s="7">
        <f>'Download RegistrationByDate'!F57</f>
        <v>0</v>
      </c>
      <c r="G57" s="7" t="e">
        <f>IF('Download RegistrationByDate'!G57&gt;'Download RegistrationByDate'!G56,'Download RegistrationByDate'!G57,NA())</f>
        <v>#N/A</v>
      </c>
      <c r="H57" s="7">
        <f>'Download RegistrationByDate'!H57</f>
        <v>0</v>
      </c>
      <c r="I57" s="7" t="e">
        <f>IF('Download RegistrationByDate'!I57&gt;'Download RegistrationByDate'!I56,'Download RegistrationByDate'!I57,NA())</f>
        <v>#N/A</v>
      </c>
      <c r="J57" s="7">
        <f>'Download RegistrationByDate'!J57</f>
        <v>0</v>
      </c>
      <c r="K57" s="7" t="e">
        <f>IF('Download RegistrationByDate'!K57&gt;'Download RegistrationByDate'!K56,'Download RegistrationByDate'!K57,NA())</f>
        <v>#N/A</v>
      </c>
      <c r="L57" s="7">
        <f>'Download RegistrationByDate'!L57</f>
        <v>0</v>
      </c>
      <c r="M57" s="7" t="e">
        <f>IF('Download RegistrationByDate'!M57&gt;'Download RegistrationByDate'!M56,'Download RegistrationByDate'!M57,NA())</f>
        <v>#N/A</v>
      </c>
      <c r="N57" s="7">
        <f>'Download RegistrationByDate'!N57</f>
        <v>0</v>
      </c>
      <c r="O57" s="7" t="e">
        <f>IF('Download RegistrationByDate'!O57&gt;'Download RegistrationByDate'!O56,'Download RegistrationByDate'!O57,NA())</f>
        <v>#N/A</v>
      </c>
      <c r="P57" s="7">
        <f>'Download RegistrationByDate'!P57</f>
        <v>0</v>
      </c>
      <c r="Q57" s="7" t="e">
        <f>IF('Download RegistrationByDate'!Q57&gt;'Download RegistrationByDate'!Q56,'Download RegistrationByDate'!Q57,NA())</f>
        <v>#N/A</v>
      </c>
      <c r="R57" s="7">
        <f>'Download RegistrationByDate'!R57</f>
        <v>0</v>
      </c>
      <c r="S57" s="7">
        <f>'Download RegistrationByDate'!S57</f>
        <v>13</v>
      </c>
      <c r="T57" s="7">
        <f>'Download RegistrationByDate'!T57</f>
        <v>0</v>
      </c>
      <c r="U57" s="7" t="e">
        <f ca="1">IF(A57&lt;TODAY(),'Download RegistrationByDate'!U57,NA())</f>
        <v>#N/A</v>
      </c>
      <c r="V57" s="7">
        <f>'Download RegistrationByDate'!V57</f>
        <v>0</v>
      </c>
      <c r="W57" s="7">
        <f>'Download RegistrationByDate'!W57</f>
        <v>0</v>
      </c>
      <c r="X57" s="7">
        <f>'Download RegistrationByDate'!X57</f>
        <v>0</v>
      </c>
      <c r="Y57" s="7" t="e">
        <f ca="1">IF(A57&lt;TODAY(),'Download RegistrationByDate'!Y57,NA())</f>
        <v>#N/A</v>
      </c>
      <c r="Z57" s="7">
        <f>'Download RegistrationByDate'!Z57</f>
        <v>0</v>
      </c>
      <c r="AA57" s="7">
        <f>'Download RegistrationByDate'!AA57</f>
        <v>372</v>
      </c>
      <c r="AB57" s="7">
        <f>'Download RegistrationByDate'!AB57</f>
        <v>0</v>
      </c>
      <c r="AC57" s="7">
        <f>'Download RegistrationByDate'!AC57</f>
        <v>132</v>
      </c>
    </row>
    <row r="58" spans="1:29" customFormat="1">
      <c r="A58" s="33">
        <f>'Download RegistrationByDate'!A58</f>
        <v>43488</v>
      </c>
      <c r="B58" s="7">
        <f>'Download RegistrationByDate'!B58</f>
        <v>0</v>
      </c>
      <c r="C58" s="7" t="e">
        <f>IF('Download RegistrationByDate'!C58&gt;'Download RegistrationByDate'!C57,'Download RegistrationByDate'!C58,NA())</f>
        <v>#N/A</v>
      </c>
      <c r="D58" s="7">
        <f>'Download RegistrationByDate'!D58</f>
        <v>0</v>
      </c>
      <c r="E58" s="7" t="e">
        <f>IF('Download RegistrationByDate'!E58&gt;'Download RegistrationByDate'!E57,'Download RegistrationByDate'!E58,NA())</f>
        <v>#N/A</v>
      </c>
      <c r="F58" s="7">
        <f>'Download RegistrationByDate'!F58</f>
        <v>0</v>
      </c>
      <c r="G58" s="7" t="e">
        <f>IF('Download RegistrationByDate'!G58&gt;'Download RegistrationByDate'!G57,'Download RegistrationByDate'!G58,NA())</f>
        <v>#N/A</v>
      </c>
      <c r="H58" s="7">
        <f>'Download RegistrationByDate'!H58</f>
        <v>0</v>
      </c>
      <c r="I58" s="7" t="e">
        <f>IF('Download RegistrationByDate'!I58&gt;'Download RegistrationByDate'!I57,'Download RegistrationByDate'!I58,NA())</f>
        <v>#N/A</v>
      </c>
      <c r="J58" s="7">
        <f>'Download RegistrationByDate'!J58</f>
        <v>0</v>
      </c>
      <c r="K58" s="7" t="e">
        <f>IF('Download RegistrationByDate'!K58&gt;'Download RegistrationByDate'!K57,'Download RegistrationByDate'!K58,NA())</f>
        <v>#N/A</v>
      </c>
      <c r="L58" s="7">
        <f>'Download RegistrationByDate'!L58</f>
        <v>0</v>
      </c>
      <c r="M58" s="7" t="e">
        <f>IF('Download RegistrationByDate'!M58&gt;'Download RegistrationByDate'!M57,'Download RegistrationByDate'!M58,NA())</f>
        <v>#N/A</v>
      </c>
      <c r="N58" s="7">
        <f>'Download RegistrationByDate'!N58</f>
        <v>0</v>
      </c>
      <c r="O58" s="7" t="e">
        <f>IF('Download RegistrationByDate'!O58&gt;'Download RegistrationByDate'!O57,'Download RegistrationByDate'!O58,NA())</f>
        <v>#N/A</v>
      </c>
      <c r="P58" s="7">
        <f>'Download RegistrationByDate'!P58</f>
        <v>0</v>
      </c>
      <c r="Q58" s="7" t="e">
        <f>IF('Download RegistrationByDate'!Q58&gt;'Download RegistrationByDate'!Q57,'Download RegistrationByDate'!Q58,NA())</f>
        <v>#N/A</v>
      </c>
      <c r="R58" s="7">
        <f>'Download RegistrationByDate'!R58</f>
        <v>0</v>
      </c>
      <c r="S58" s="7">
        <f>'Download RegistrationByDate'!S58</f>
        <v>13</v>
      </c>
      <c r="T58" s="7">
        <f>'Download RegistrationByDate'!T58</f>
        <v>0</v>
      </c>
      <c r="U58" s="7" t="e">
        <f ca="1">IF(A58&lt;TODAY(),'Download RegistrationByDate'!U58,NA())</f>
        <v>#N/A</v>
      </c>
      <c r="V58" s="7">
        <f>'Download RegistrationByDate'!V58</f>
        <v>0</v>
      </c>
      <c r="W58" s="7">
        <f>'Download RegistrationByDate'!W58</f>
        <v>0</v>
      </c>
      <c r="X58" s="7">
        <f>'Download RegistrationByDate'!X58</f>
        <v>0</v>
      </c>
      <c r="Y58" s="7" t="e">
        <f ca="1">IF(A58&lt;TODAY(),'Download RegistrationByDate'!Y58,NA())</f>
        <v>#N/A</v>
      </c>
      <c r="Z58" s="7">
        <f>'Download RegistrationByDate'!Z58</f>
        <v>0</v>
      </c>
      <c r="AA58" s="7">
        <f>'Download RegistrationByDate'!AA58</f>
        <v>372</v>
      </c>
      <c r="AB58" s="7">
        <f>'Download RegistrationByDate'!AB58</f>
        <v>0</v>
      </c>
      <c r="AC58" s="7">
        <f>'Download RegistrationByDate'!AC58</f>
        <v>132</v>
      </c>
    </row>
    <row r="59" spans="1:29" customFormat="1">
      <c r="A59" s="33">
        <f>'Download RegistrationByDate'!A59</f>
        <v>43489</v>
      </c>
      <c r="B59" s="7">
        <f>'Download RegistrationByDate'!B59</f>
        <v>0</v>
      </c>
      <c r="C59" s="7" t="e">
        <f>IF('Download RegistrationByDate'!C59&gt;'Download RegistrationByDate'!C58,'Download RegistrationByDate'!C59,NA())</f>
        <v>#N/A</v>
      </c>
      <c r="D59" s="7">
        <f>'Download RegistrationByDate'!D59</f>
        <v>0</v>
      </c>
      <c r="E59" s="7" t="e">
        <f>IF('Download RegistrationByDate'!E59&gt;'Download RegistrationByDate'!E58,'Download RegistrationByDate'!E59,NA())</f>
        <v>#N/A</v>
      </c>
      <c r="F59" s="7">
        <f>'Download RegistrationByDate'!F59</f>
        <v>0</v>
      </c>
      <c r="G59" s="7" t="e">
        <f>IF('Download RegistrationByDate'!G59&gt;'Download RegistrationByDate'!G58,'Download RegistrationByDate'!G59,NA())</f>
        <v>#N/A</v>
      </c>
      <c r="H59" s="7">
        <f>'Download RegistrationByDate'!H59</f>
        <v>0</v>
      </c>
      <c r="I59" s="7" t="e">
        <f>IF('Download RegistrationByDate'!I59&gt;'Download RegistrationByDate'!I58,'Download RegistrationByDate'!I59,NA())</f>
        <v>#N/A</v>
      </c>
      <c r="J59" s="7">
        <f>'Download RegistrationByDate'!J59</f>
        <v>0</v>
      </c>
      <c r="K59" s="7" t="e">
        <f>IF('Download RegistrationByDate'!K59&gt;'Download RegistrationByDate'!K58,'Download RegistrationByDate'!K59,NA())</f>
        <v>#N/A</v>
      </c>
      <c r="L59" s="7">
        <f>'Download RegistrationByDate'!L59</f>
        <v>0</v>
      </c>
      <c r="M59" s="7" t="e">
        <f>IF('Download RegistrationByDate'!M59&gt;'Download RegistrationByDate'!M58,'Download RegistrationByDate'!M59,NA())</f>
        <v>#N/A</v>
      </c>
      <c r="N59" s="7">
        <f>'Download RegistrationByDate'!N59</f>
        <v>0</v>
      </c>
      <c r="O59" s="7" t="e">
        <f>IF('Download RegistrationByDate'!O59&gt;'Download RegistrationByDate'!O58,'Download RegistrationByDate'!O59,NA())</f>
        <v>#N/A</v>
      </c>
      <c r="P59" s="7">
        <f>'Download RegistrationByDate'!P59</f>
        <v>0</v>
      </c>
      <c r="Q59" s="7" t="e">
        <f>IF('Download RegistrationByDate'!Q59&gt;'Download RegistrationByDate'!Q58,'Download RegistrationByDate'!Q59,NA())</f>
        <v>#N/A</v>
      </c>
      <c r="R59" s="7">
        <f>'Download RegistrationByDate'!R59</f>
        <v>0</v>
      </c>
      <c r="S59" s="7">
        <f>'Download RegistrationByDate'!S59</f>
        <v>13</v>
      </c>
      <c r="T59" s="7">
        <f>'Download RegistrationByDate'!T59</f>
        <v>0</v>
      </c>
      <c r="U59" s="7" t="e">
        <f ca="1">IF(A59&lt;TODAY(),'Download RegistrationByDate'!U59,NA())</f>
        <v>#N/A</v>
      </c>
      <c r="V59" s="7">
        <f>'Download RegistrationByDate'!V59</f>
        <v>0</v>
      </c>
      <c r="W59" s="7">
        <f>'Download RegistrationByDate'!W59</f>
        <v>0</v>
      </c>
      <c r="X59" s="7">
        <f>'Download RegistrationByDate'!X59</f>
        <v>0</v>
      </c>
      <c r="Y59" s="7" t="e">
        <f ca="1">IF(A59&lt;TODAY(),'Download RegistrationByDate'!Y59,NA())</f>
        <v>#N/A</v>
      </c>
      <c r="Z59" s="7">
        <f>'Download RegistrationByDate'!Z59</f>
        <v>0</v>
      </c>
      <c r="AA59" s="7">
        <f>'Download RegistrationByDate'!AA59</f>
        <v>372</v>
      </c>
      <c r="AB59" s="7">
        <f>'Download RegistrationByDate'!AB59</f>
        <v>0</v>
      </c>
      <c r="AC59" s="7">
        <f>'Download RegistrationByDate'!AC59</f>
        <v>132</v>
      </c>
    </row>
    <row r="60" spans="1:29" customFormat="1">
      <c r="A60" s="33">
        <f>'Download RegistrationByDate'!A60</f>
        <v>43490</v>
      </c>
      <c r="B60" s="7">
        <f>'Download RegistrationByDate'!B60</f>
        <v>0</v>
      </c>
      <c r="C60" s="7" t="e">
        <f>IF('Download RegistrationByDate'!C60&gt;'Download RegistrationByDate'!C59,'Download RegistrationByDate'!C60,NA())</f>
        <v>#N/A</v>
      </c>
      <c r="D60" s="7">
        <f>'Download RegistrationByDate'!D60</f>
        <v>0</v>
      </c>
      <c r="E60" s="7" t="e">
        <f>IF('Download RegistrationByDate'!E60&gt;'Download RegistrationByDate'!E59,'Download RegistrationByDate'!E60,NA())</f>
        <v>#N/A</v>
      </c>
      <c r="F60" s="7">
        <f>'Download RegistrationByDate'!F60</f>
        <v>0</v>
      </c>
      <c r="G60" s="7" t="e">
        <f>IF('Download RegistrationByDate'!G60&gt;'Download RegistrationByDate'!G59,'Download RegistrationByDate'!G60,NA())</f>
        <v>#N/A</v>
      </c>
      <c r="H60" s="7">
        <f>'Download RegistrationByDate'!H60</f>
        <v>0</v>
      </c>
      <c r="I60" s="7" t="e">
        <f>IF('Download RegistrationByDate'!I60&gt;'Download RegistrationByDate'!I59,'Download RegistrationByDate'!I60,NA())</f>
        <v>#N/A</v>
      </c>
      <c r="J60" s="7">
        <f>'Download RegistrationByDate'!J60</f>
        <v>0</v>
      </c>
      <c r="K60" s="7" t="e">
        <f>IF('Download RegistrationByDate'!K60&gt;'Download RegistrationByDate'!K59,'Download RegistrationByDate'!K60,NA())</f>
        <v>#N/A</v>
      </c>
      <c r="L60" s="7">
        <f>'Download RegistrationByDate'!L60</f>
        <v>0</v>
      </c>
      <c r="M60" s="7" t="e">
        <f>IF('Download RegistrationByDate'!M60&gt;'Download RegistrationByDate'!M59,'Download RegistrationByDate'!M60,NA())</f>
        <v>#N/A</v>
      </c>
      <c r="N60" s="7">
        <f>'Download RegistrationByDate'!N60</f>
        <v>0</v>
      </c>
      <c r="O60" s="7" t="e">
        <f>IF('Download RegistrationByDate'!O60&gt;'Download RegistrationByDate'!O59,'Download RegistrationByDate'!O60,NA())</f>
        <v>#N/A</v>
      </c>
      <c r="P60" s="7">
        <f>'Download RegistrationByDate'!P60</f>
        <v>0</v>
      </c>
      <c r="Q60" s="7" t="e">
        <f>IF('Download RegistrationByDate'!Q60&gt;'Download RegistrationByDate'!Q59,'Download RegistrationByDate'!Q60,NA())</f>
        <v>#N/A</v>
      </c>
      <c r="R60" s="7">
        <f>'Download RegistrationByDate'!R60</f>
        <v>0</v>
      </c>
      <c r="S60" s="7">
        <f>'Download RegistrationByDate'!S60</f>
        <v>13</v>
      </c>
      <c r="T60" s="7">
        <f>'Download RegistrationByDate'!T60</f>
        <v>0</v>
      </c>
      <c r="U60" s="7" t="e">
        <f ca="1">IF(A60&lt;TODAY(),'Download RegistrationByDate'!U60,NA())</f>
        <v>#N/A</v>
      </c>
      <c r="V60" s="7">
        <f>'Download RegistrationByDate'!V60</f>
        <v>0</v>
      </c>
      <c r="W60" s="7">
        <f>'Download RegistrationByDate'!W60</f>
        <v>0</v>
      </c>
      <c r="X60" s="7">
        <f>'Download RegistrationByDate'!X60</f>
        <v>0</v>
      </c>
      <c r="Y60" s="7" t="e">
        <f ca="1">IF(A60&lt;TODAY(),'Download RegistrationByDate'!Y60,NA())</f>
        <v>#N/A</v>
      </c>
      <c r="Z60" s="7">
        <f>'Download RegistrationByDate'!Z60</f>
        <v>0</v>
      </c>
      <c r="AA60" s="7">
        <f>'Download RegistrationByDate'!AA60</f>
        <v>372</v>
      </c>
      <c r="AB60" s="7">
        <f>'Download RegistrationByDate'!AB60</f>
        <v>0</v>
      </c>
      <c r="AC60" s="7">
        <f>'Download RegistrationByDate'!AC60</f>
        <v>132</v>
      </c>
    </row>
    <row r="61" spans="1:29" customFormat="1">
      <c r="A61" s="33">
        <f>'Download RegistrationByDate'!A61</f>
        <v>43491</v>
      </c>
      <c r="B61" s="7">
        <f>'Download RegistrationByDate'!B61</f>
        <v>0</v>
      </c>
      <c r="C61" s="7" t="e">
        <f>IF('Download RegistrationByDate'!C61&gt;'Download RegistrationByDate'!C60,'Download RegistrationByDate'!C61,NA())</f>
        <v>#N/A</v>
      </c>
      <c r="D61" s="7">
        <f>'Download RegistrationByDate'!D61</f>
        <v>0</v>
      </c>
      <c r="E61" s="7" t="e">
        <f>IF('Download RegistrationByDate'!E61&gt;'Download RegistrationByDate'!E60,'Download RegistrationByDate'!E61,NA())</f>
        <v>#N/A</v>
      </c>
      <c r="F61" s="7">
        <f>'Download RegistrationByDate'!F61</f>
        <v>0</v>
      </c>
      <c r="G61" s="7" t="e">
        <f>IF('Download RegistrationByDate'!G61&gt;'Download RegistrationByDate'!G60,'Download RegistrationByDate'!G61,NA())</f>
        <v>#N/A</v>
      </c>
      <c r="H61" s="7">
        <f>'Download RegistrationByDate'!H61</f>
        <v>0</v>
      </c>
      <c r="I61" s="7" t="e">
        <f>IF('Download RegistrationByDate'!I61&gt;'Download RegistrationByDate'!I60,'Download RegistrationByDate'!I61,NA())</f>
        <v>#N/A</v>
      </c>
      <c r="J61" s="7">
        <f>'Download RegistrationByDate'!J61</f>
        <v>0</v>
      </c>
      <c r="K61" s="7" t="e">
        <f>IF('Download RegistrationByDate'!K61&gt;'Download RegistrationByDate'!K60,'Download RegistrationByDate'!K61,NA())</f>
        <v>#N/A</v>
      </c>
      <c r="L61" s="7">
        <f>'Download RegistrationByDate'!L61</f>
        <v>0</v>
      </c>
      <c r="M61" s="7" t="e">
        <f>IF('Download RegistrationByDate'!M61&gt;'Download RegistrationByDate'!M60,'Download RegistrationByDate'!M61,NA())</f>
        <v>#N/A</v>
      </c>
      <c r="N61" s="7">
        <f>'Download RegistrationByDate'!N61</f>
        <v>0</v>
      </c>
      <c r="O61" s="7" t="e">
        <f>IF('Download RegistrationByDate'!O61&gt;'Download RegistrationByDate'!O60,'Download RegistrationByDate'!O61,NA())</f>
        <v>#N/A</v>
      </c>
      <c r="P61" s="7">
        <f>'Download RegistrationByDate'!P61</f>
        <v>0</v>
      </c>
      <c r="Q61" s="7" t="e">
        <f>IF('Download RegistrationByDate'!Q61&gt;'Download RegistrationByDate'!Q60,'Download RegistrationByDate'!Q61,NA())</f>
        <v>#N/A</v>
      </c>
      <c r="R61" s="7">
        <f>'Download RegistrationByDate'!R61</f>
        <v>0</v>
      </c>
      <c r="S61" s="7">
        <f>'Download RegistrationByDate'!S61</f>
        <v>13</v>
      </c>
      <c r="T61" s="7">
        <f>'Download RegistrationByDate'!T61</f>
        <v>0</v>
      </c>
      <c r="U61" s="7" t="e">
        <f ca="1">IF(A61&lt;TODAY(),'Download RegistrationByDate'!U61,NA())</f>
        <v>#N/A</v>
      </c>
      <c r="V61" s="7">
        <f>'Download RegistrationByDate'!V61</f>
        <v>0</v>
      </c>
      <c r="W61" s="7">
        <f>'Download RegistrationByDate'!W61</f>
        <v>0</v>
      </c>
      <c r="X61" s="7">
        <f>'Download RegistrationByDate'!X61</f>
        <v>0</v>
      </c>
      <c r="Y61" s="7" t="e">
        <f ca="1">IF(A61&lt;TODAY(),'Download RegistrationByDate'!Y61,NA())</f>
        <v>#N/A</v>
      </c>
      <c r="Z61" s="7">
        <f>'Download RegistrationByDate'!Z61</f>
        <v>0</v>
      </c>
      <c r="AA61" s="7">
        <f>'Download RegistrationByDate'!AA61</f>
        <v>372</v>
      </c>
      <c r="AB61" s="7">
        <f>'Download RegistrationByDate'!AB61</f>
        <v>0</v>
      </c>
      <c r="AC61" s="7">
        <f>'Download RegistrationByDate'!AC61</f>
        <v>132</v>
      </c>
    </row>
    <row r="62" spans="1:29" customFormat="1">
      <c r="A62" s="33">
        <f>'Download RegistrationByDate'!A62</f>
        <v>43492</v>
      </c>
      <c r="B62" s="7">
        <f>'Download RegistrationByDate'!B62</f>
        <v>0</v>
      </c>
      <c r="C62" s="7" t="e">
        <f>IF('Download RegistrationByDate'!C62&gt;'Download RegistrationByDate'!C61,'Download RegistrationByDate'!C62,NA())</f>
        <v>#N/A</v>
      </c>
      <c r="D62" s="7">
        <f>'Download RegistrationByDate'!D62</f>
        <v>0</v>
      </c>
      <c r="E62" s="7" t="e">
        <f>IF('Download RegistrationByDate'!E62&gt;'Download RegistrationByDate'!E61,'Download RegistrationByDate'!E62,NA())</f>
        <v>#N/A</v>
      </c>
      <c r="F62" s="7">
        <f>'Download RegistrationByDate'!F62</f>
        <v>0</v>
      </c>
      <c r="G62" s="7" t="e">
        <f>IF('Download RegistrationByDate'!G62&gt;'Download RegistrationByDate'!G61,'Download RegistrationByDate'!G62,NA())</f>
        <v>#N/A</v>
      </c>
      <c r="H62" s="7">
        <f>'Download RegistrationByDate'!H62</f>
        <v>0</v>
      </c>
      <c r="I62" s="7" t="e">
        <f>IF('Download RegistrationByDate'!I62&gt;'Download RegistrationByDate'!I61,'Download RegistrationByDate'!I62,NA())</f>
        <v>#N/A</v>
      </c>
      <c r="J62" s="7">
        <f>'Download RegistrationByDate'!J62</f>
        <v>0</v>
      </c>
      <c r="K62" s="7" t="e">
        <f>IF('Download RegistrationByDate'!K62&gt;'Download RegistrationByDate'!K61,'Download RegistrationByDate'!K62,NA())</f>
        <v>#N/A</v>
      </c>
      <c r="L62" s="7">
        <f>'Download RegistrationByDate'!L62</f>
        <v>0</v>
      </c>
      <c r="M62" s="7" t="e">
        <f>IF('Download RegistrationByDate'!M62&gt;'Download RegistrationByDate'!M61,'Download RegistrationByDate'!M62,NA())</f>
        <v>#N/A</v>
      </c>
      <c r="N62" s="7">
        <f>'Download RegistrationByDate'!N62</f>
        <v>0</v>
      </c>
      <c r="O62" s="7" t="e">
        <f>IF('Download RegistrationByDate'!O62&gt;'Download RegistrationByDate'!O61,'Download RegistrationByDate'!O62,NA())</f>
        <v>#N/A</v>
      </c>
      <c r="P62" s="7">
        <f>'Download RegistrationByDate'!P62</f>
        <v>0</v>
      </c>
      <c r="Q62" s="7" t="e">
        <f>IF('Download RegistrationByDate'!Q62&gt;'Download RegistrationByDate'!Q61,'Download RegistrationByDate'!Q62,NA())</f>
        <v>#N/A</v>
      </c>
      <c r="R62" s="7">
        <f>'Download RegistrationByDate'!R62</f>
        <v>0</v>
      </c>
      <c r="S62" s="7">
        <f>'Download RegistrationByDate'!S62</f>
        <v>13</v>
      </c>
      <c r="T62" s="7">
        <f>'Download RegistrationByDate'!T62</f>
        <v>0</v>
      </c>
      <c r="U62" s="7" t="e">
        <f ca="1">IF(A62&lt;TODAY(),'Download RegistrationByDate'!U62,NA())</f>
        <v>#N/A</v>
      </c>
      <c r="V62" s="7">
        <f>'Download RegistrationByDate'!V62</f>
        <v>0</v>
      </c>
      <c r="W62" s="7">
        <f>'Download RegistrationByDate'!W62</f>
        <v>0</v>
      </c>
      <c r="X62" s="7">
        <f>'Download RegistrationByDate'!X62</f>
        <v>0</v>
      </c>
      <c r="Y62" s="7" t="e">
        <f ca="1">IF(A62&lt;TODAY(),'Download RegistrationByDate'!Y62,NA())</f>
        <v>#N/A</v>
      </c>
      <c r="Z62" s="7">
        <f>'Download RegistrationByDate'!Z62</f>
        <v>0</v>
      </c>
      <c r="AA62" s="7">
        <f>'Download RegistrationByDate'!AA62</f>
        <v>372</v>
      </c>
      <c r="AB62" s="7">
        <f>'Download RegistrationByDate'!AB62</f>
        <v>0</v>
      </c>
      <c r="AC62" s="7">
        <f>'Download RegistrationByDate'!AC62</f>
        <v>132</v>
      </c>
    </row>
    <row r="63" spans="1:29" customFormat="1">
      <c r="A63" s="33">
        <f>'Download RegistrationByDate'!A63</f>
        <v>43493</v>
      </c>
      <c r="B63" s="7">
        <f>'Download RegistrationByDate'!B63</f>
        <v>0</v>
      </c>
      <c r="C63" s="7" t="e">
        <f>IF('Download RegistrationByDate'!C63&gt;'Download RegistrationByDate'!C62,'Download RegistrationByDate'!C63,NA())</f>
        <v>#N/A</v>
      </c>
      <c r="D63" s="7">
        <f>'Download RegistrationByDate'!D63</f>
        <v>0</v>
      </c>
      <c r="E63" s="7" t="e">
        <f>IF('Download RegistrationByDate'!E63&gt;'Download RegistrationByDate'!E62,'Download RegistrationByDate'!E63,NA())</f>
        <v>#N/A</v>
      </c>
      <c r="F63" s="7">
        <f>'Download RegistrationByDate'!F63</f>
        <v>0</v>
      </c>
      <c r="G63" s="7" t="e">
        <f>IF('Download RegistrationByDate'!G63&gt;'Download RegistrationByDate'!G62,'Download RegistrationByDate'!G63,NA())</f>
        <v>#N/A</v>
      </c>
      <c r="H63" s="7">
        <f>'Download RegistrationByDate'!H63</f>
        <v>0</v>
      </c>
      <c r="I63" s="7" t="e">
        <f>IF('Download RegistrationByDate'!I63&gt;'Download RegistrationByDate'!I62,'Download RegistrationByDate'!I63,NA())</f>
        <v>#N/A</v>
      </c>
      <c r="J63" s="7">
        <f>'Download RegistrationByDate'!J63</f>
        <v>0</v>
      </c>
      <c r="K63" s="7" t="e">
        <f>IF('Download RegistrationByDate'!K63&gt;'Download RegistrationByDate'!K62,'Download RegistrationByDate'!K63,NA())</f>
        <v>#N/A</v>
      </c>
      <c r="L63" s="7">
        <f>'Download RegistrationByDate'!L63</f>
        <v>0</v>
      </c>
      <c r="M63" s="7" t="e">
        <f>IF('Download RegistrationByDate'!M63&gt;'Download RegistrationByDate'!M62,'Download RegistrationByDate'!M63,NA())</f>
        <v>#N/A</v>
      </c>
      <c r="N63" s="7">
        <f>'Download RegistrationByDate'!N63</f>
        <v>0</v>
      </c>
      <c r="O63" s="7" t="e">
        <f>IF('Download RegistrationByDate'!O63&gt;'Download RegistrationByDate'!O62,'Download RegistrationByDate'!O63,NA())</f>
        <v>#N/A</v>
      </c>
      <c r="P63" s="7">
        <f>'Download RegistrationByDate'!P63</f>
        <v>0</v>
      </c>
      <c r="Q63" s="7" t="e">
        <f>IF('Download RegistrationByDate'!Q63&gt;'Download RegistrationByDate'!Q62,'Download RegistrationByDate'!Q63,NA())</f>
        <v>#N/A</v>
      </c>
      <c r="R63" s="7">
        <f>'Download RegistrationByDate'!R63</f>
        <v>0</v>
      </c>
      <c r="S63" s="7">
        <f>'Download RegistrationByDate'!S63</f>
        <v>13</v>
      </c>
      <c r="T63" s="7">
        <f>'Download RegistrationByDate'!T63</f>
        <v>0</v>
      </c>
      <c r="U63" s="7" t="e">
        <f ca="1">IF(A63&lt;TODAY(),'Download RegistrationByDate'!U63,NA())</f>
        <v>#N/A</v>
      </c>
      <c r="V63" s="7">
        <f>'Download RegistrationByDate'!V63</f>
        <v>0</v>
      </c>
      <c r="W63" s="7">
        <f>'Download RegistrationByDate'!W63</f>
        <v>0</v>
      </c>
      <c r="X63" s="7">
        <f>'Download RegistrationByDate'!X63</f>
        <v>0</v>
      </c>
      <c r="Y63" s="7" t="e">
        <f ca="1">IF(A63&lt;TODAY(),'Download RegistrationByDate'!Y63,NA())</f>
        <v>#N/A</v>
      </c>
      <c r="Z63" s="7">
        <f>'Download RegistrationByDate'!Z63</f>
        <v>0</v>
      </c>
      <c r="AA63" s="7">
        <f>'Download RegistrationByDate'!AA63</f>
        <v>372</v>
      </c>
      <c r="AB63" s="7">
        <f>'Download RegistrationByDate'!AB63</f>
        <v>0</v>
      </c>
      <c r="AC63" s="7">
        <f>'Download RegistrationByDate'!AC63</f>
        <v>132</v>
      </c>
    </row>
    <row r="64" spans="1:29" customFormat="1">
      <c r="A64" s="33">
        <f>'Download RegistrationByDate'!A64</f>
        <v>43494</v>
      </c>
      <c r="B64" s="7">
        <f>'Download RegistrationByDate'!B64</f>
        <v>0</v>
      </c>
      <c r="C64" s="7" t="e">
        <f>IF('Download RegistrationByDate'!C64&gt;'Download RegistrationByDate'!C63,'Download RegistrationByDate'!C64,NA())</f>
        <v>#N/A</v>
      </c>
      <c r="D64" s="7">
        <f>'Download RegistrationByDate'!D64</f>
        <v>0</v>
      </c>
      <c r="E64" s="7" t="e">
        <f>IF('Download RegistrationByDate'!E64&gt;'Download RegistrationByDate'!E63,'Download RegistrationByDate'!E64,NA())</f>
        <v>#N/A</v>
      </c>
      <c r="F64" s="7">
        <f>'Download RegistrationByDate'!F64</f>
        <v>0</v>
      </c>
      <c r="G64" s="7" t="e">
        <f>IF('Download RegistrationByDate'!G64&gt;'Download RegistrationByDate'!G63,'Download RegistrationByDate'!G64,NA())</f>
        <v>#N/A</v>
      </c>
      <c r="H64" s="7">
        <f>'Download RegistrationByDate'!H64</f>
        <v>0</v>
      </c>
      <c r="I64" s="7" t="e">
        <f>IF('Download RegistrationByDate'!I64&gt;'Download RegistrationByDate'!I63,'Download RegistrationByDate'!I64,NA())</f>
        <v>#N/A</v>
      </c>
      <c r="J64" s="7">
        <f>'Download RegistrationByDate'!J64</f>
        <v>0</v>
      </c>
      <c r="K64" s="7" t="e">
        <f>IF('Download RegistrationByDate'!K64&gt;'Download RegistrationByDate'!K63,'Download RegistrationByDate'!K64,NA())</f>
        <v>#N/A</v>
      </c>
      <c r="L64" s="7">
        <f>'Download RegistrationByDate'!L64</f>
        <v>0</v>
      </c>
      <c r="M64" s="7" t="e">
        <f>IF('Download RegistrationByDate'!M64&gt;'Download RegistrationByDate'!M63,'Download RegistrationByDate'!M64,NA())</f>
        <v>#N/A</v>
      </c>
      <c r="N64" s="7">
        <f>'Download RegistrationByDate'!N64</f>
        <v>0</v>
      </c>
      <c r="O64" s="7" t="e">
        <f>IF('Download RegistrationByDate'!O64&gt;'Download RegistrationByDate'!O63,'Download RegistrationByDate'!O64,NA())</f>
        <v>#N/A</v>
      </c>
      <c r="P64" s="7">
        <f>'Download RegistrationByDate'!P64</f>
        <v>0</v>
      </c>
      <c r="Q64" s="7" t="e">
        <f>IF('Download RegistrationByDate'!Q64&gt;'Download RegistrationByDate'!Q63,'Download RegistrationByDate'!Q64,NA())</f>
        <v>#N/A</v>
      </c>
      <c r="R64" s="7">
        <f>'Download RegistrationByDate'!R64</f>
        <v>0</v>
      </c>
      <c r="S64" s="7">
        <f>'Download RegistrationByDate'!S64</f>
        <v>13</v>
      </c>
      <c r="T64" s="7">
        <f>'Download RegistrationByDate'!T64</f>
        <v>0</v>
      </c>
      <c r="U64" s="7" t="e">
        <f ca="1">IF(A64&lt;TODAY(),'Download RegistrationByDate'!U64,NA())</f>
        <v>#N/A</v>
      </c>
      <c r="V64" s="7">
        <f>'Download RegistrationByDate'!V64</f>
        <v>0</v>
      </c>
      <c r="W64" s="7">
        <f>'Download RegistrationByDate'!W64</f>
        <v>0</v>
      </c>
      <c r="X64" s="7">
        <f>'Download RegistrationByDate'!X64</f>
        <v>0</v>
      </c>
      <c r="Y64" s="7" t="e">
        <f ca="1">IF(A64&lt;TODAY(),'Download RegistrationByDate'!Y64,NA())</f>
        <v>#N/A</v>
      </c>
      <c r="Z64" s="7">
        <f>'Download RegistrationByDate'!Z64</f>
        <v>0</v>
      </c>
      <c r="AA64" s="7">
        <f>'Download RegistrationByDate'!AA64</f>
        <v>372</v>
      </c>
      <c r="AB64" s="7">
        <f>'Download RegistrationByDate'!AB64</f>
        <v>0</v>
      </c>
      <c r="AC64" s="7">
        <f>'Download RegistrationByDate'!AC64</f>
        <v>132</v>
      </c>
    </row>
    <row r="65" spans="1:29" customFormat="1">
      <c r="A65" s="33">
        <f>'Download RegistrationByDate'!A65</f>
        <v>43495</v>
      </c>
      <c r="B65" s="7">
        <f>'Download RegistrationByDate'!B65</f>
        <v>0</v>
      </c>
      <c r="C65" s="7" t="e">
        <f>IF('Download RegistrationByDate'!C65&gt;'Download RegistrationByDate'!C64,'Download RegistrationByDate'!C65,NA())</f>
        <v>#N/A</v>
      </c>
      <c r="D65" s="7">
        <f>'Download RegistrationByDate'!D65</f>
        <v>0</v>
      </c>
      <c r="E65" s="7" t="e">
        <f>IF('Download RegistrationByDate'!E65&gt;'Download RegistrationByDate'!E64,'Download RegistrationByDate'!E65,NA())</f>
        <v>#N/A</v>
      </c>
      <c r="F65" s="7">
        <f>'Download RegistrationByDate'!F65</f>
        <v>0</v>
      </c>
      <c r="G65" s="7" t="e">
        <f>IF('Download RegistrationByDate'!G65&gt;'Download RegistrationByDate'!G64,'Download RegistrationByDate'!G65,NA())</f>
        <v>#N/A</v>
      </c>
      <c r="H65" s="7">
        <f>'Download RegistrationByDate'!H65</f>
        <v>0</v>
      </c>
      <c r="I65" s="7" t="e">
        <f>IF('Download RegistrationByDate'!I65&gt;'Download RegistrationByDate'!I64,'Download RegistrationByDate'!I65,NA())</f>
        <v>#N/A</v>
      </c>
      <c r="J65" s="7">
        <f>'Download RegistrationByDate'!J65</f>
        <v>0</v>
      </c>
      <c r="K65" s="7" t="e">
        <f>IF('Download RegistrationByDate'!K65&gt;'Download RegistrationByDate'!K64,'Download RegistrationByDate'!K65,NA())</f>
        <v>#N/A</v>
      </c>
      <c r="L65" s="7">
        <f>'Download RegistrationByDate'!L65</f>
        <v>0</v>
      </c>
      <c r="M65" s="7" t="e">
        <f>IF('Download RegistrationByDate'!M65&gt;'Download RegistrationByDate'!M64,'Download RegistrationByDate'!M65,NA())</f>
        <v>#N/A</v>
      </c>
      <c r="N65" s="7">
        <f>'Download RegistrationByDate'!N65</f>
        <v>0</v>
      </c>
      <c r="O65" s="7" t="e">
        <f>IF('Download RegistrationByDate'!O65&gt;'Download RegistrationByDate'!O64,'Download RegistrationByDate'!O65,NA())</f>
        <v>#N/A</v>
      </c>
      <c r="P65" s="7">
        <f>'Download RegistrationByDate'!P65</f>
        <v>0</v>
      </c>
      <c r="Q65" s="7" t="e">
        <f>IF('Download RegistrationByDate'!Q65&gt;'Download RegistrationByDate'!Q64,'Download RegistrationByDate'!Q65,NA())</f>
        <v>#N/A</v>
      </c>
      <c r="R65" s="7">
        <f>'Download RegistrationByDate'!R65</f>
        <v>0</v>
      </c>
      <c r="S65" s="7">
        <f>'Download RegistrationByDate'!S65</f>
        <v>13</v>
      </c>
      <c r="T65" s="7">
        <f>'Download RegistrationByDate'!T65</f>
        <v>0</v>
      </c>
      <c r="U65" s="7" t="e">
        <f ca="1">IF(A65&lt;TODAY(),'Download RegistrationByDate'!U65,NA())</f>
        <v>#N/A</v>
      </c>
      <c r="V65" s="7">
        <f>'Download RegistrationByDate'!V65</f>
        <v>0</v>
      </c>
      <c r="W65" s="7">
        <f>'Download RegistrationByDate'!W65</f>
        <v>0</v>
      </c>
      <c r="X65" s="7">
        <f>'Download RegistrationByDate'!X65</f>
        <v>0</v>
      </c>
      <c r="Y65" s="7" t="e">
        <f ca="1">IF(A65&lt;TODAY(),'Download RegistrationByDate'!Y65,NA())</f>
        <v>#N/A</v>
      </c>
      <c r="Z65" s="7">
        <f>'Download RegistrationByDate'!Z65</f>
        <v>0</v>
      </c>
      <c r="AA65" s="7">
        <f>'Download RegistrationByDate'!AA65</f>
        <v>372</v>
      </c>
      <c r="AB65" s="7">
        <f>'Download RegistrationByDate'!AB65</f>
        <v>0</v>
      </c>
      <c r="AC65" s="7">
        <f>'Download RegistrationByDate'!AC65</f>
        <v>132</v>
      </c>
    </row>
    <row r="66" spans="1:29" customFormat="1">
      <c r="A66" s="33">
        <f>'Download RegistrationByDate'!A66</f>
        <v>43496</v>
      </c>
      <c r="B66" s="7">
        <f>'Download RegistrationByDate'!B66</f>
        <v>0</v>
      </c>
      <c r="C66" s="7" t="e">
        <f>IF('Download RegistrationByDate'!C66&gt;'Download RegistrationByDate'!C65,'Download RegistrationByDate'!C66,NA())</f>
        <v>#N/A</v>
      </c>
      <c r="D66" s="7">
        <f>'Download RegistrationByDate'!D66</f>
        <v>0</v>
      </c>
      <c r="E66" s="7" t="e">
        <f>IF('Download RegistrationByDate'!E66&gt;'Download RegistrationByDate'!E65,'Download RegistrationByDate'!E66,NA())</f>
        <v>#N/A</v>
      </c>
      <c r="F66" s="7">
        <f>'Download RegistrationByDate'!F66</f>
        <v>0</v>
      </c>
      <c r="G66" s="7" t="e">
        <f>IF('Download RegistrationByDate'!G66&gt;'Download RegistrationByDate'!G65,'Download RegistrationByDate'!G66,NA())</f>
        <v>#N/A</v>
      </c>
      <c r="H66" s="7">
        <f>'Download RegistrationByDate'!H66</f>
        <v>0</v>
      </c>
      <c r="I66" s="7" t="e">
        <f>IF('Download RegistrationByDate'!I66&gt;'Download RegistrationByDate'!I65,'Download RegistrationByDate'!I66,NA())</f>
        <v>#N/A</v>
      </c>
      <c r="J66" s="7">
        <f>'Download RegistrationByDate'!J66</f>
        <v>0</v>
      </c>
      <c r="K66" s="7" t="e">
        <f>IF('Download RegistrationByDate'!K66&gt;'Download RegistrationByDate'!K65,'Download RegistrationByDate'!K66,NA())</f>
        <v>#N/A</v>
      </c>
      <c r="L66" s="7">
        <f>'Download RegistrationByDate'!L66</f>
        <v>0</v>
      </c>
      <c r="M66" s="7" t="e">
        <f>IF('Download RegistrationByDate'!M66&gt;'Download RegistrationByDate'!M65,'Download RegistrationByDate'!M66,NA())</f>
        <v>#N/A</v>
      </c>
      <c r="N66" s="7">
        <f>'Download RegistrationByDate'!N66</f>
        <v>0</v>
      </c>
      <c r="O66" s="7" t="e">
        <f>IF('Download RegistrationByDate'!O66&gt;'Download RegistrationByDate'!O65,'Download RegistrationByDate'!O66,NA())</f>
        <v>#N/A</v>
      </c>
      <c r="P66" s="7">
        <f>'Download RegistrationByDate'!P66</f>
        <v>0</v>
      </c>
      <c r="Q66" s="7" t="e">
        <f>IF('Download RegistrationByDate'!Q66&gt;'Download RegistrationByDate'!Q65,'Download RegistrationByDate'!Q66,NA())</f>
        <v>#N/A</v>
      </c>
      <c r="R66" s="7">
        <f>'Download RegistrationByDate'!R66</f>
        <v>0</v>
      </c>
      <c r="S66" s="7">
        <f>'Download RegistrationByDate'!S66</f>
        <v>13</v>
      </c>
      <c r="T66" s="7">
        <f>'Download RegistrationByDate'!T66</f>
        <v>0</v>
      </c>
      <c r="U66" s="7" t="e">
        <f ca="1">IF(A66&lt;TODAY(),'Download RegistrationByDate'!U66,NA())</f>
        <v>#N/A</v>
      </c>
      <c r="V66" s="7">
        <f>'Download RegistrationByDate'!V66</f>
        <v>0</v>
      </c>
      <c r="W66" s="7">
        <f>'Download RegistrationByDate'!W66</f>
        <v>0</v>
      </c>
      <c r="X66" s="7">
        <f>'Download RegistrationByDate'!X66</f>
        <v>0</v>
      </c>
      <c r="Y66" s="7" t="e">
        <f ca="1">IF(A66&lt;TODAY(),'Download RegistrationByDate'!Y66,NA())</f>
        <v>#N/A</v>
      </c>
      <c r="Z66" s="7">
        <f>'Download RegistrationByDate'!Z66</f>
        <v>0</v>
      </c>
      <c r="AA66" s="7">
        <f>'Download RegistrationByDate'!AA66</f>
        <v>372</v>
      </c>
      <c r="AB66" s="7">
        <f>'Download RegistrationByDate'!AB66</f>
        <v>0</v>
      </c>
      <c r="AC66" s="7">
        <f>'Download RegistrationByDate'!AC66</f>
        <v>132</v>
      </c>
    </row>
    <row r="67" spans="1:29" customFormat="1">
      <c r="A67" s="33">
        <f>'Download RegistrationByDate'!A67</f>
        <v>43497</v>
      </c>
      <c r="B67" s="7">
        <f>'Download RegistrationByDate'!B67</f>
        <v>0</v>
      </c>
      <c r="C67" s="7" t="e">
        <f>IF('Download RegistrationByDate'!C67&gt;'Download RegistrationByDate'!C66,'Download RegistrationByDate'!C67,NA())</f>
        <v>#N/A</v>
      </c>
      <c r="D67" s="7">
        <f>'Download RegistrationByDate'!D67</f>
        <v>0</v>
      </c>
      <c r="E67" s="7" t="e">
        <f>IF('Download RegistrationByDate'!E67&gt;'Download RegistrationByDate'!E66,'Download RegistrationByDate'!E67,NA())</f>
        <v>#N/A</v>
      </c>
      <c r="F67" s="7">
        <f>'Download RegistrationByDate'!F67</f>
        <v>0</v>
      </c>
      <c r="G67" s="7" t="e">
        <f>IF('Download RegistrationByDate'!G67&gt;'Download RegistrationByDate'!G66,'Download RegistrationByDate'!G67,NA())</f>
        <v>#N/A</v>
      </c>
      <c r="H67" s="7">
        <f>'Download RegistrationByDate'!H67</f>
        <v>0</v>
      </c>
      <c r="I67" s="7" t="e">
        <f>IF('Download RegistrationByDate'!I67&gt;'Download RegistrationByDate'!I66,'Download RegistrationByDate'!I67,NA())</f>
        <v>#N/A</v>
      </c>
      <c r="J67" s="7">
        <f>'Download RegistrationByDate'!J67</f>
        <v>0</v>
      </c>
      <c r="K67" s="7" t="e">
        <f>IF('Download RegistrationByDate'!K67&gt;'Download RegistrationByDate'!K66,'Download RegistrationByDate'!K67,NA())</f>
        <v>#N/A</v>
      </c>
      <c r="L67" s="7">
        <f>'Download RegistrationByDate'!L67</f>
        <v>0</v>
      </c>
      <c r="M67" s="7" t="e">
        <f>IF('Download RegistrationByDate'!M67&gt;'Download RegistrationByDate'!M66,'Download RegistrationByDate'!M67,NA())</f>
        <v>#N/A</v>
      </c>
      <c r="N67" s="7">
        <f>'Download RegistrationByDate'!N67</f>
        <v>0</v>
      </c>
      <c r="O67" s="7" t="e">
        <f>IF('Download RegistrationByDate'!O67&gt;'Download RegistrationByDate'!O66,'Download RegistrationByDate'!O67,NA())</f>
        <v>#N/A</v>
      </c>
      <c r="P67" s="7">
        <f>'Download RegistrationByDate'!P67</f>
        <v>0</v>
      </c>
      <c r="Q67" s="7" t="e">
        <f>IF('Download RegistrationByDate'!Q67&gt;'Download RegistrationByDate'!Q66,'Download RegistrationByDate'!Q67,NA())</f>
        <v>#N/A</v>
      </c>
      <c r="R67" s="7">
        <f>'Download RegistrationByDate'!R67</f>
        <v>0</v>
      </c>
      <c r="S67" s="7">
        <f>'Download RegistrationByDate'!S67</f>
        <v>13</v>
      </c>
      <c r="T67" s="7">
        <f>'Download RegistrationByDate'!T67</f>
        <v>0</v>
      </c>
      <c r="U67" s="7" t="e">
        <f ca="1">IF(A67&lt;TODAY(),'Download RegistrationByDate'!U67,NA())</f>
        <v>#N/A</v>
      </c>
      <c r="V67" s="7">
        <f>'Download RegistrationByDate'!V67</f>
        <v>0</v>
      </c>
      <c r="W67" s="7">
        <f>'Download RegistrationByDate'!W67</f>
        <v>0</v>
      </c>
      <c r="X67" s="7">
        <f>'Download RegistrationByDate'!X67</f>
        <v>0</v>
      </c>
      <c r="Y67" s="7" t="e">
        <f ca="1">IF(A67&lt;TODAY(),'Download RegistrationByDate'!Y67,NA())</f>
        <v>#N/A</v>
      </c>
      <c r="Z67" s="7">
        <f>'Download RegistrationByDate'!Z67</f>
        <v>0</v>
      </c>
      <c r="AA67" s="7">
        <f>'Download RegistrationByDate'!AA67</f>
        <v>372</v>
      </c>
      <c r="AB67" s="7">
        <f>'Download RegistrationByDate'!AB67</f>
        <v>0</v>
      </c>
      <c r="AC67" s="7">
        <f>'Download RegistrationByDate'!AC67</f>
        <v>132</v>
      </c>
    </row>
    <row r="68" spans="1:29" customFormat="1">
      <c r="A68" s="33">
        <f>'Download RegistrationByDate'!A68</f>
        <v>43498</v>
      </c>
      <c r="B68" s="7">
        <f>'Download RegistrationByDate'!B68</f>
        <v>0</v>
      </c>
      <c r="C68" s="7" t="e">
        <f>IF('Download RegistrationByDate'!C68&gt;'Download RegistrationByDate'!C67,'Download RegistrationByDate'!C68,NA())</f>
        <v>#N/A</v>
      </c>
      <c r="D68" s="7">
        <f>'Download RegistrationByDate'!D68</f>
        <v>0</v>
      </c>
      <c r="E68" s="7" t="e">
        <f>IF('Download RegistrationByDate'!E68&gt;'Download RegistrationByDate'!E67,'Download RegistrationByDate'!E68,NA())</f>
        <v>#N/A</v>
      </c>
      <c r="F68" s="7">
        <f>'Download RegistrationByDate'!F68</f>
        <v>0</v>
      </c>
      <c r="G68" s="7" t="e">
        <f>IF('Download RegistrationByDate'!G68&gt;'Download RegistrationByDate'!G67,'Download RegistrationByDate'!G68,NA())</f>
        <v>#N/A</v>
      </c>
      <c r="H68" s="7">
        <f>'Download RegistrationByDate'!H68</f>
        <v>0</v>
      </c>
      <c r="I68" s="7" t="e">
        <f>IF('Download RegistrationByDate'!I68&gt;'Download RegistrationByDate'!I67,'Download RegistrationByDate'!I68,NA())</f>
        <v>#N/A</v>
      </c>
      <c r="J68" s="7">
        <f>'Download RegistrationByDate'!J68</f>
        <v>0</v>
      </c>
      <c r="K68" s="7" t="e">
        <f>IF('Download RegistrationByDate'!K68&gt;'Download RegistrationByDate'!K67,'Download RegistrationByDate'!K68,NA())</f>
        <v>#N/A</v>
      </c>
      <c r="L68" s="7">
        <f>'Download RegistrationByDate'!L68</f>
        <v>0</v>
      </c>
      <c r="M68" s="7" t="e">
        <f>IF('Download RegistrationByDate'!M68&gt;'Download RegistrationByDate'!M67,'Download RegistrationByDate'!M68,NA())</f>
        <v>#N/A</v>
      </c>
      <c r="N68" s="7">
        <f>'Download RegistrationByDate'!N68</f>
        <v>0</v>
      </c>
      <c r="O68" s="7" t="e">
        <f>IF('Download RegistrationByDate'!O68&gt;'Download RegistrationByDate'!O67,'Download RegistrationByDate'!O68,NA())</f>
        <v>#N/A</v>
      </c>
      <c r="P68" s="7">
        <f>'Download RegistrationByDate'!P68</f>
        <v>0</v>
      </c>
      <c r="Q68" s="7" t="e">
        <f>IF('Download RegistrationByDate'!Q68&gt;'Download RegistrationByDate'!Q67,'Download RegistrationByDate'!Q68,NA())</f>
        <v>#N/A</v>
      </c>
      <c r="R68" s="7">
        <f>'Download RegistrationByDate'!R68</f>
        <v>0</v>
      </c>
      <c r="S68" s="7">
        <f>'Download RegistrationByDate'!S68</f>
        <v>13</v>
      </c>
      <c r="T68" s="7">
        <f>'Download RegistrationByDate'!T68</f>
        <v>0</v>
      </c>
      <c r="U68" s="7" t="e">
        <f ca="1">IF(A68&lt;TODAY(),'Download RegistrationByDate'!U68,NA())</f>
        <v>#N/A</v>
      </c>
      <c r="V68" s="7">
        <f>'Download RegistrationByDate'!V68</f>
        <v>0</v>
      </c>
      <c r="W68" s="7">
        <f>'Download RegistrationByDate'!W68</f>
        <v>0</v>
      </c>
      <c r="X68" s="7">
        <f>'Download RegistrationByDate'!X68</f>
        <v>0</v>
      </c>
      <c r="Y68" s="7" t="e">
        <f ca="1">IF(A68&lt;TODAY(),'Download RegistrationByDate'!Y68,NA())</f>
        <v>#N/A</v>
      </c>
      <c r="Z68" s="7">
        <f>'Download RegistrationByDate'!Z68</f>
        <v>0</v>
      </c>
      <c r="AA68" s="7">
        <f>'Download RegistrationByDate'!AA68</f>
        <v>372</v>
      </c>
      <c r="AB68" s="7">
        <f>'Download RegistrationByDate'!AB68</f>
        <v>0</v>
      </c>
      <c r="AC68" s="7">
        <f>'Download RegistrationByDate'!AC68</f>
        <v>132</v>
      </c>
    </row>
    <row r="69" spans="1:29" customFormat="1">
      <c r="A69" s="33">
        <f>'Download RegistrationByDate'!A69</f>
        <v>43499</v>
      </c>
      <c r="B69" s="7">
        <f>'Download RegistrationByDate'!B69</f>
        <v>0</v>
      </c>
      <c r="C69" s="7" t="e">
        <f>IF('Download RegistrationByDate'!C69&gt;'Download RegistrationByDate'!C68,'Download RegistrationByDate'!C69,NA())</f>
        <v>#N/A</v>
      </c>
      <c r="D69" s="7">
        <f>'Download RegistrationByDate'!D69</f>
        <v>0</v>
      </c>
      <c r="E69" s="7" t="e">
        <f>IF('Download RegistrationByDate'!E69&gt;'Download RegistrationByDate'!E68,'Download RegistrationByDate'!E69,NA())</f>
        <v>#N/A</v>
      </c>
      <c r="F69" s="7">
        <f>'Download RegistrationByDate'!F69</f>
        <v>0</v>
      </c>
      <c r="G69" s="7" t="e">
        <f>IF('Download RegistrationByDate'!G69&gt;'Download RegistrationByDate'!G68,'Download RegistrationByDate'!G69,NA())</f>
        <v>#N/A</v>
      </c>
      <c r="H69" s="7">
        <f>'Download RegistrationByDate'!H69</f>
        <v>0</v>
      </c>
      <c r="I69" s="7" t="e">
        <f>IF('Download RegistrationByDate'!I69&gt;'Download RegistrationByDate'!I68,'Download RegistrationByDate'!I69,NA())</f>
        <v>#N/A</v>
      </c>
      <c r="J69" s="7">
        <f>'Download RegistrationByDate'!J69</f>
        <v>0</v>
      </c>
      <c r="K69" s="7" t="e">
        <f>IF('Download RegistrationByDate'!K69&gt;'Download RegistrationByDate'!K68,'Download RegistrationByDate'!K69,NA())</f>
        <v>#N/A</v>
      </c>
      <c r="L69" s="7">
        <f>'Download RegistrationByDate'!L69</f>
        <v>0</v>
      </c>
      <c r="M69" s="7" t="e">
        <f>IF('Download RegistrationByDate'!M69&gt;'Download RegistrationByDate'!M68,'Download RegistrationByDate'!M69,NA())</f>
        <v>#N/A</v>
      </c>
      <c r="N69" s="7">
        <f>'Download RegistrationByDate'!N69</f>
        <v>0</v>
      </c>
      <c r="O69" s="7" t="e">
        <f>IF('Download RegistrationByDate'!O69&gt;'Download RegistrationByDate'!O68,'Download RegistrationByDate'!O69,NA())</f>
        <v>#N/A</v>
      </c>
      <c r="P69" s="7">
        <f>'Download RegistrationByDate'!P69</f>
        <v>0</v>
      </c>
      <c r="Q69" s="7" t="e">
        <f>IF('Download RegistrationByDate'!Q69&gt;'Download RegistrationByDate'!Q68,'Download RegistrationByDate'!Q69,NA())</f>
        <v>#N/A</v>
      </c>
      <c r="R69" s="7">
        <f>'Download RegistrationByDate'!R69</f>
        <v>0</v>
      </c>
      <c r="S69" s="7">
        <f>'Download RegistrationByDate'!S69</f>
        <v>13</v>
      </c>
      <c r="T69" s="7">
        <f>'Download RegistrationByDate'!T69</f>
        <v>0</v>
      </c>
      <c r="U69" s="7" t="e">
        <f ca="1">IF(A69&lt;TODAY(),'Download RegistrationByDate'!U69,NA())</f>
        <v>#N/A</v>
      </c>
      <c r="V69" s="7">
        <f>'Download RegistrationByDate'!V69</f>
        <v>0</v>
      </c>
      <c r="W69" s="7">
        <f>'Download RegistrationByDate'!W69</f>
        <v>0</v>
      </c>
      <c r="X69" s="7">
        <f>'Download RegistrationByDate'!X69</f>
        <v>0</v>
      </c>
      <c r="Y69" s="7" t="e">
        <f ca="1">IF(A69&lt;TODAY(),'Download RegistrationByDate'!Y69,NA())</f>
        <v>#N/A</v>
      </c>
      <c r="Z69" s="7">
        <f>'Download RegistrationByDate'!Z69</f>
        <v>0</v>
      </c>
      <c r="AA69" s="7">
        <f>'Download RegistrationByDate'!AA69</f>
        <v>372</v>
      </c>
      <c r="AB69" s="7">
        <f>'Download RegistrationByDate'!AB69</f>
        <v>0</v>
      </c>
      <c r="AC69" s="7">
        <f>'Download RegistrationByDate'!AC69</f>
        <v>132</v>
      </c>
    </row>
    <row r="70" spans="1:29" customFormat="1">
      <c r="A70" s="33">
        <f>'Download RegistrationByDate'!A70</f>
        <v>43500</v>
      </c>
      <c r="B70" s="7">
        <f>'Download RegistrationByDate'!B70</f>
        <v>0</v>
      </c>
      <c r="C70" s="7" t="e">
        <f>IF('Download RegistrationByDate'!C70&gt;'Download RegistrationByDate'!C69,'Download RegistrationByDate'!C70,NA())</f>
        <v>#N/A</v>
      </c>
      <c r="D70" s="7">
        <f>'Download RegistrationByDate'!D70</f>
        <v>0</v>
      </c>
      <c r="E70" s="7" t="e">
        <f>IF('Download RegistrationByDate'!E70&gt;'Download RegistrationByDate'!E69,'Download RegistrationByDate'!E70,NA())</f>
        <v>#N/A</v>
      </c>
      <c r="F70" s="7">
        <f>'Download RegistrationByDate'!F70</f>
        <v>0</v>
      </c>
      <c r="G70" s="7" t="e">
        <f>IF('Download RegistrationByDate'!G70&gt;'Download RegistrationByDate'!G69,'Download RegistrationByDate'!G70,NA())</f>
        <v>#N/A</v>
      </c>
      <c r="H70" s="7">
        <f>'Download RegistrationByDate'!H70</f>
        <v>0</v>
      </c>
      <c r="I70" s="7" t="e">
        <f>IF('Download RegistrationByDate'!I70&gt;'Download RegistrationByDate'!I69,'Download RegistrationByDate'!I70,NA())</f>
        <v>#N/A</v>
      </c>
      <c r="J70" s="7">
        <f>'Download RegistrationByDate'!J70</f>
        <v>0</v>
      </c>
      <c r="K70" s="7" t="e">
        <f>IF('Download RegistrationByDate'!K70&gt;'Download RegistrationByDate'!K69,'Download RegistrationByDate'!K70,NA())</f>
        <v>#N/A</v>
      </c>
      <c r="L70" s="7">
        <f>'Download RegistrationByDate'!L70</f>
        <v>0</v>
      </c>
      <c r="M70" s="7" t="e">
        <f>IF('Download RegistrationByDate'!M70&gt;'Download RegistrationByDate'!M69,'Download RegistrationByDate'!M70,NA())</f>
        <v>#N/A</v>
      </c>
      <c r="N70" s="7">
        <f>'Download RegistrationByDate'!N70</f>
        <v>0</v>
      </c>
      <c r="O70" s="7" t="e">
        <f>IF('Download RegistrationByDate'!O70&gt;'Download RegistrationByDate'!O69,'Download RegistrationByDate'!O70,NA())</f>
        <v>#N/A</v>
      </c>
      <c r="P70" s="7">
        <f>'Download RegistrationByDate'!P70</f>
        <v>0</v>
      </c>
      <c r="Q70" s="7" t="e">
        <f>IF('Download RegistrationByDate'!Q70&gt;'Download RegistrationByDate'!Q69,'Download RegistrationByDate'!Q70,NA())</f>
        <v>#N/A</v>
      </c>
      <c r="R70" s="7">
        <f>'Download RegistrationByDate'!R70</f>
        <v>0</v>
      </c>
      <c r="S70" s="7">
        <f>'Download RegistrationByDate'!S70</f>
        <v>13</v>
      </c>
      <c r="T70" s="7">
        <f>'Download RegistrationByDate'!T70</f>
        <v>0</v>
      </c>
      <c r="U70" s="7" t="e">
        <f ca="1">IF(A70&lt;TODAY(),'Download RegistrationByDate'!U70,NA())</f>
        <v>#N/A</v>
      </c>
      <c r="V70" s="7">
        <f>'Download RegistrationByDate'!V70</f>
        <v>0</v>
      </c>
      <c r="W70" s="7">
        <f>'Download RegistrationByDate'!W70</f>
        <v>0</v>
      </c>
      <c r="X70" s="7">
        <f>'Download RegistrationByDate'!X70</f>
        <v>0</v>
      </c>
      <c r="Y70" s="7" t="e">
        <f ca="1">IF(A70&lt;TODAY(),'Download RegistrationByDate'!Y70,NA())</f>
        <v>#N/A</v>
      </c>
      <c r="Z70" s="7">
        <f>'Download RegistrationByDate'!Z70</f>
        <v>0</v>
      </c>
      <c r="AA70" s="7">
        <f>'Download RegistrationByDate'!AA70</f>
        <v>372</v>
      </c>
      <c r="AB70" s="7">
        <f>'Download RegistrationByDate'!AB70</f>
        <v>0</v>
      </c>
      <c r="AC70" s="7">
        <f>'Download RegistrationByDate'!AC70</f>
        <v>132</v>
      </c>
    </row>
    <row r="71" spans="1:29" customFormat="1">
      <c r="A71" s="33">
        <f>'Download RegistrationByDate'!A71</f>
        <v>43501</v>
      </c>
      <c r="B71" s="7">
        <f>'Download RegistrationByDate'!B71</f>
        <v>0</v>
      </c>
      <c r="C71" s="7" t="e">
        <f>IF('Download RegistrationByDate'!C71&gt;'Download RegistrationByDate'!C70,'Download RegistrationByDate'!C71,NA())</f>
        <v>#N/A</v>
      </c>
      <c r="D71" s="7">
        <f>'Download RegistrationByDate'!D71</f>
        <v>0</v>
      </c>
      <c r="E71" s="7" t="e">
        <f>IF('Download RegistrationByDate'!E71&gt;'Download RegistrationByDate'!E70,'Download RegistrationByDate'!E71,NA())</f>
        <v>#N/A</v>
      </c>
      <c r="F71" s="7">
        <f>'Download RegistrationByDate'!F71</f>
        <v>0</v>
      </c>
      <c r="G71" s="7" t="e">
        <f>IF('Download RegistrationByDate'!G71&gt;'Download RegistrationByDate'!G70,'Download RegistrationByDate'!G71,NA())</f>
        <v>#N/A</v>
      </c>
      <c r="H71" s="7">
        <f>'Download RegistrationByDate'!H71</f>
        <v>0</v>
      </c>
      <c r="I71" s="7" t="e">
        <f>IF('Download RegistrationByDate'!I71&gt;'Download RegistrationByDate'!I70,'Download RegistrationByDate'!I71,NA())</f>
        <v>#N/A</v>
      </c>
      <c r="J71" s="7">
        <f>'Download RegistrationByDate'!J71</f>
        <v>0</v>
      </c>
      <c r="K71" s="7" t="e">
        <f>IF('Download RegistrationByDate'!K71&gt;'Download RegistrationByDate'!K70,'Download RegistrationByDate'!K71,NA())</f>
        <v>#N/A</v>
      </c>
      <c r="L71" s="7">
        <f>'Download RegistrationByDate'!L71</f>
        <v>0</v>
      </c>
      <c r="M71" s="7" t="e">
        <f>IF('Download RegistrationByDate'!M71&gt;'Download RegistrationByDate'!M70,'Download RegistrationByDate'!M71,NA())</f>
        <v>#N/A</v>
      </c>
      <c r="N71" s="7">
        <f>'Download RegistrationByDate'!N71</f>
        <v>0</v>
      </c>
      <c r="O71" s="7" t="e">
        <f>IF('Download RegistrationByDate'!O71&gt;'Download RegistrationByDate'!O70,'Download RegistrationByDate'!O71,NA())</f>
        <v>#N/A</v>
      </c>
      <c r="P71" s="7">
        <f>'Download RegistrationByDate'!P71</f>
        <v>0</v>
      </c>
      <c r="Q71" s="7" t="e">
        <f>IF('Download RegistrationByDate'!Q71&gt;'Download RegistrationByDate'!Q70,'Download RegistrationByDate'!Q71,NA())</f>
        <v>#N/A</v>
      </c>
      <c r="R71" s="7">
        <f>'Download RegistrationByDate'!R71</f>
        <v>0</v>
      </c>
      <c r="S71" s="7">
        <f>'Download RegistrationByDate'!S71</f>
        <v>13</v>
      </c>
      <c r="T71" s="7">
        <f>'Download RegistrationByDate'!T71</f>
        <v>0</v>
      </c>
      <c r="U71" s="7" t="e">
        <f ca="1">IF(A71&lt;TODAY(),'Download RegistrationByDate'!U71,NA())</f>
        <v>#N/A</v>
      </c>
      <c r="V71" s="7">
        <f>'Download RegistrationByDate'!V71</f>
        <v>0</v>
      </c>
      <c r="W71" s="7">
        <f>'Download RegistrationByDate'!W71</f>
        <v>0</v>
      </c>
      <c r="X71" s="7">
        <f>'Download RegistrationByDate'!X71</f>
        <v>0</v>
      </c>
      <c r="Y71" s="7" t="e">
        <f ca="1">IF(A71&lt;TODAY(),'Download RegistrationByDate'!Y71,NA())</f>
        <v>#N/A</v>
      </c>
      <c r="Z71" s="7">
        <f>'Download RegistrationByDate'!Z71</f>
        <v>0</v>
      </c>
      <c r="AA71" s="7">
        <f>'Download RegistrationByDate'!AA71</f>
        <v>372</v>
      </c>
      <c r="AB71" s="7">
        <f>'Download RegistrationByDate'!AB71</f>
        <v>0</v>
      </c>
      <c r="AC71" s="7">
        <f>'Download RegistrationByDate'!AC71</f>
        <v>132</v>
      </c>
    </row>
    <row r="72" spans="1:29" customFormat="1">
      <c r="A72" s="33">
        <f>'Download RegistrationByDate'!A72</f>
        <v>43502</v>
      </c>
      <c r="B72" s="7">
        <f>'Download RegistrationByDate'!B72</f>
        <v>0</v>
      </c>
      <c r="C72" s="7" t="e">
        <f>IF('Download RegistrationByDate'!C72&gt;'Download RegistrationByDate'!C71,'Download RegistrationByDate'!C72,NA())</f>
        <v>#N/A</v>
      </c>
      <c r="D72" s="7">
        <f>'Download RegistrationByDate'!D72</f>
        <v>0</v>
      </c>
      <c r="E72" s="7" t="e">
        <f>IF('Download RegistrationByDate'!E72&gt;'Download RegistrationByDate'!E71,'Download RegistrationByDate'!E72,NA())</f>
        <v>#N/A</v>
      </c>
      <c r="F72" s="7">
        <f>'Download RegistrationByDate'!F72</f>
        <v>0</v>
      </c>
      <c r="G72" s="7" t="e">
        <f>IF('Download RegistrationByDate'!G72&gt;'Download RegistrationByDate'!G71,'Download RegistrationByDate'!G72,NA())</f>
        <v>#N/A</v>
      </c>
      <c r="H72" s="7">
        <f>'Download RegistrationByDate'!H72</f>
        <v>0</v>
      </c>
      <c r="I72" s="7" t="e">
        <f>IF('Download RegistrationByDate'!I72&gt;'Download RegistrationByDate'!I71,'Download RegistrationByDate'!I72,NA())</f>
        <v>#N/A</v>
      </c>
      <c r="J72" s="7">
        <f>'Download RegistrationByDate'!J72</f>
        <v>0</v>
      </c>
      <c r="K72" s="7" t="e">
        <f>IF('Download RegistrationByDate'!K72&gt;'Download RegistrationByDate'!K71,'Download RegistrationByDate'!K72,NA())</f>
        <v>#N/A</v>
      </c>
      <c r="L72" s="7">
        <f>'Download RegistrationByDate'!L72</f>
        <v>0</v>
      </c>
      <c r="M72" s="7" t="e">
        <f>IF('Download RegistrationByDate'!M72&gt;'Download RegistrationByDate'!M71,'Download RegistrationByDate'!M72,NA())</f>
        <v>#N/A</v>
      </c>
      <c r="N72" s="7">
        <f>'Download RegistrationByDate'!N72</f>
        <v>0</v>
      </c>
      <c r="O72" s="7" t="e">
        <f>IF('Download RegistrationByDate'!O72&gt;'Download RegistrationByDate'!O71,'Download RegistrationByDate'!O72,NA())</f>
        <v>#N/A</v>
      </c>
      <c r="P72" s="7">
        <f>'Download RegistrationByDate'!P72</f>
        <v>0</v>
      </c>
      <c r="Q72" s="7" t="e">
        <f>IF('Download RegistrationByDate'!Q72&gt;'Download RegistrationByDate'!Q71,'Download RegistrationByDate'!Q72,NA())</f>
        <v>#N/A</v>
      </c>
      <c r="R72" s="7">
        <f>'Download RegistrationByDate'!R72</f>
        <v>0</v>
      </c>
      <c r="S72" s="7">
        <f>'Download RegistrationByDate'!S72</f>
        <v>13</v>
      </c>
      <c r="T72" s="7">
        <f>'Download RegistrationByDate'!T72</f>
        <v>0</v>
      </c>
      <c r="U72" s="7" t="e">
        <f ca="1">IF(A72&lt;TODAY(),'Download RegistrationByDate'!U72,NA())</f>
        <v>#N/A</v>
      </c>
      <c r="V72" s="7">
        <f>'Download RegistrationByDate'!V72</f>
        <v>0</v>
      </c>
      <c r="W72" s="7">
        <f>'Download RegistrationByDate'!W72</f>
        <v>0</v>
      </c>
      <c r="X72" s="7">
        <f>'Download RegistrationByDate'!X72</f>
        <v>0</v>
      </c>
      <c r="Y72" s="7" t="e">
        <f ca="1">IF(A72&lt;TODAY(),'Download RegistrationByDate'!Y72,NA())</f>
        <v>#N/A</v>
      </c>
      <c r="Z72" s="7">
        <f>'Download RegistrationByDate'!Z72</f>
        <v>0</v>
      </c>
      <c r="AA72" s="7">
        <f>'Download RegistrationByDate'!AA72</f>
        <v>372</v>
      </c>
      <c r="AB72" s="7">
        <f>'Download RegistrationByDate'!AB72</f>
        <v>0</v>
      </c>
      <c r="AC72" s="7">
        <f>'Download RegistrationByDate'!AC72</f>
        <v>132</v>
      </c>
    </row>
    <row r="73" spans="1:29" customFormat="1">
      <c r="A73" s="33">
        <f>'Download RegistrationByDate'!A73</f>
        <v>43503</v>
      </c>
      <c r="B73" s="7">
        <f>'Download RegistrationByDate'!B73</f>
        <v>0</v>
      </c>
      <c r="C73" s="7" t="e">
        <f>IF('Download RegistrationByDate'!C73&gt;'Download RegistrationByDate'!C72,'Download RegistrationByDate'!C73,NA())</f>
        <v>#N/A</v>
      </c>
      <c r="D73" s="7">
        <f>'Download RegistrationByDate'!D73</f>
        <v>0</v>
      </c>
      <c r="E73" s="7" t="e">
        <f>IF('Download RegistrationByDate'!E73&gt;'Download RegistrationByDate'!E72,'Download RegistrationByDate'!E73,NA())</f>
        <v>#N/A</v>
      </c>
      <c r="F73" s="7">
        <f>'Download RegistrationByDate'!F73</f>
        <v>0</v>
      </c>
      <c r="G73" s="7" t="e">
        <f>IF('Download RegistrationByDate'!G73&gt;'Download RegistrationByDate'!G72,'Download RegistrationByDate'!G73,NA())</f>
        <v>#N/A</v>
      </c>
      <c r="H73" s="7">
        <f>'Download RegistrationByDate'!H73</f>
        <v>0</v>
      </c>
      <c r="I73" s="7" t="e">
        <f>IF('Download RegistrationByDate'!I73&gt;'Download RegistrationByDate'!I72,'Download RegistrationByDate'!I73,NA())</f>
        <v>#N/A</v>
      </c>
      <c r="J73" s="7">
        <f>'Download RegistrationByDate'!J73</f>
        <v>0</v>
      </c>
      <c r="K73" s="7" t="e">
        <f>IF('Download RegistrationByDate'!K73&gt;'Download RegistrationByDate'!K72,'Download RegistrationByDate'!K73,NA())</f>
        <v>#N/A</v>
      </c>
      <c r="L73" s="7">
        <f>'Download RegistrationByDate'!L73</f>
        <v>0</v>
      </c>
      <c r="M73" s="7" t="e">
        <f>IF('Download RegistrationByDate'!M73&gt;'Download RegistrationByDate'!M72,'Download RegistrationByDate'!M73,NA())</f>
        <v>#N/A</v>
      </c>
      <c r="N73" s="7">
        <f>'Download RegistrationByDate'!N73</f>
        <v>0</v>
      </c>
      <c r="O73" s="7" t="e">
        <f>IF('Download RegistrationByDate'!O73&gt;'Download RegistrationByDate'!O72,'Download RegistrationByDate'!O73,NA())</f>
        <v>#N/A</v>
      </c>
      <c r="P73" s="7">
        <f>'Download RegistrationByDate'!P73</f>
        <v>0</v>
      </c>
      <c r="Q73" s="7" t="e">
        <f>IF('Download RegistrationByDate'!Q73&gt;'Download RegistrationByDate'!Q72,'Download RegistrationByDate'!Q73,NA())</f>
        <v>#N/A</v>
      </c>
      <c r="R73" s="7">
        <f>'Download RegistrationByDate'!R73</f>
        <v>0</v>
      </c>
      <c r="S73" s="7">
        <f>'Download RegistrationByDate'!S73</f>
        <v>13</v>
      </c>
      <c r="T73" s="7">
        <f>'Download RegistrationByDate'!T73</f>
        <v>0</v>
      </c>
      <c r="U73" s="7" t="e">
        <f ca="1">IF(A73&lt;TODAY(),'Download RegistrationByDate'!U73,NA())</f>
        <v>#N/A</v>
      </c>
      <c r="V73" s="7">
        <f>'Download RegistrationByDate'!V73</f>
        <v>0</v>
      </c>
      <c r="W73" s="7">
        <f>'Download RegistrationByDate'!W73</f>
        <v>0</v>
      </c>
      <c r="X73" s="7">
        <f>'Download RegistrationByDate'!X73</f>
        <v>0</v>
      </c>
      <c r="Y73" s="7" t="e">
        <f ca="1">IF(A73&lt;TODAY(),'Download RegistrationByDate'!Y73,NA())</f>
        <v>#N/A</v>
      </c>
      <c r="Z73" s="7">
        <f>'Download RegistrationByDate'!Z73</f>
        <v>0</v>
      </c>
      <c r="AA73" s="7">
        <f>'Download RegistrationByDate'!AA73</f>
        <v>372</v>
      </c>
      <c r="AB73" s="7">
        <f>'Download RegistrationByDate'!AB73</f>
        <v>0</v>
      </c>
      <c r="AC73" s="7">
        <f>'Download RegistrationByDate'!AC73</f>
        <v>132</v>
      </c>
    </row>
    <row r="74" spans="1:29" customFormat="1">
      <c r="A74" s="33">
        <f>'Download RegistrationByDate'!A74</f>
        <v>43504</v>
      </c>
      <c r="B74" s="7">
        <f>'Download RegistrationByDate'!B74</f>
        <v>0</v>
      </c>
      <c r="C74" s="7" t="e">
        <f>IF('Download RegistrationByDate'!C74&gt;'Download RegistrationByDate'!C73,'Download RegistrationByDate'!C74,NA())</f>
        <v>#N/A</v>
      </c>
      <c r="D74" s="7">
        <f>'Download RegistrationByDate'!D74</f>
        <v>0</v>
      </c>
      <c r="E74" s="7" t="e">
        <f>IF('Download RegistrationByDate'!E74&gt;'Download RegistrationByDate'!E73,'Download RegistrationByDate'!E74,NA())</f>
        <v>#N/A</v>
      </c>
      <c r="F74" s="7">
        <f>'Download RegistrationByDate'!F74</f>
        <v>0</v>
      </c>
      <c r="G74" s="7" t="e">
        <f>IF('Download RegistrationByDate'!G74&gt;'Download RegistrationByDate'!G73,'Download RegistrationByDate'!G74,NA())</f>
        <v>#N/A</v>
      </c>
      <c r="H74" s="7">
        <f>'Download RegistrationByDate'!H74</f>
        <v>0</v>
      </c>
      <c r="I74" s="7" t="e">
        <f>IF('Download RegistrationByDate'!I74&gt;'Download RegistrationByDate'!I73,'Download RegistrationByDate'!I74,NA())</f>
        <v>#N/A</v>
      </c>
      <c r="J74" s="7">
        <f>'Download RegistrationByDate'!J74</f>
        <v>0</v>
      </c>
      <c r="K74" s="7" t="e">
        <f>IF('Download RegistrationByDate'!K74&gt;'Download RegistrationByDate'!K73,'Download RegistrationByDate'!K74,NA())</f>
        <v>#N/A</v>
      </c>
      <c r="L74" s="7">
        <f>'Download RegistrationByDate'!L74</f>
        <v>0</v>
      </c>
      <c r="M74" s="7" t="e">
        <f>IF('Download RegistrationByDate'!M74&gt;'Download RegistrationByDate'!M73,'Download RegistrationByDate'!M74,NA())</f>
        <v>#N/A</v>
      </c>
      <c r="N74" s="7">
        <f>'Download RegistrationByDate'!N74</f>
        <v>0</v>
      </c>
      <c r="O74" s="7" t="e">
        <f>IF('Download RegistrationByDate'!O74&gt;'Download RegistrationByDate'!O73,'Download RegistrationByDate'!O74,NA())</f>
        <v>#N/A</v>
      </c>
      <c r="P74" s="7">
        <f>'Download RegistrationByDate'!P74</f>
        <v>0</v>
      </c>
      <c r="Q74" s="7" t="e">
        <f>IF('Download RegistrationByDate'!Q74&gt;'Download RegistrationByDate'!Q73,'Download RegistrationByDate'!Q74,NA())</f>
        <v>#N/A</v>
      </c>
      <c r="R74" s="7">
        <f>'Download RegistrationByDate'!R74</f>
        <v>0</v>
      </c>
      <c r="S74" s="7">
        <f>'Download RegistrationByDate'!S74</f>
        <v>13</v>
      </c>
      <c r="T74" s="7">
        <f>'Download RegistrationByDate'!T74</f>
        <v>0</v>
      </c>
      <c r="U74" s="7" t="e">
        <f ca="1">IF(A74&lt;TODAY(),'Download RegistrationByDate'!U74,NA())</f>
        <v>#N/A</v>
      </c>
      <c r="V74" s="7">
        <f>'Download RegistrationByDate'!V74</f>
        <v>0</v>
      </c>
      <c r="W74" s="7">
        <f>'Download RegistrationByDate'!W74</f>
        <v>0</v>
      </c>
      <c r="X74" s="7">
        <f>'Download RegistrationByDate'!X74</f>
        <v>0</v>
      </c>
      <c r="Y74" s="7" t="e">
        <f ca="1">IF(A74&lt;TODAY(),'Download RegistrationByDate'!Y74,NA())</f>
        <v>#N/A</v>
      </c>
      <c r="Z74" s="7">
        <f>'Download RegistrationByDate'!Z74</f>
        <v>0</v>
      </c>
      <c r="AA74" s="7">
        <f>'Download RegistrationByDate'!AA74</f>
        <v>372</v>
      </c>
      <c r="AB74" s="7">
        <f>'Download RegistrationByDate'!AB74</f>
        <v>0</v>
      </c>
      <c r="AC74" s="7">
        <f>'Download RegistrationByDate'!AC74</f>
        <v>132</v>
      </c>
    </row>
    <row r="75" spans="1:29" customFormat="1">
      <c r="A75" s="33">
        <f>'Download RegistrationByDate'!A75</f>
        <v>43505</v>
      </c>
      <c r="B75" s="7">
        <f>'Download RegistrationByDate'!B75</f>
        <v>0</v>
      </c>
      <c r="C75" s="7" t="e">
        <f>IF('Download RegistrationByDate'!C75&gt;'Download RegistrationByDate'!C74,'Download RegistrationByDate'!C75,NA())</f>
        <v>#N/A</v>
      </c>
      <c r="D75" s="7">
        <f>'Download RegistrationByDate'!D75</f>
        <v>0</v>
      </c>
      <c r="E75" s="7" t="e">
        <f>IF('Download RegistrationByDate'!E75&gt;'Download RegistrationByDate'!E74,'Download RegistrationByDate'!E75,NA())</f>
        <v>#N/A</v>
      </c>
      <c r="F75" s="7">
        <f>'Download RegistrationByDate'!F75</f>
        <v>0</v>
      </c>
      <c r="G75" s="7" t="e">
        <f>IF('Download RegistrationByDate'!G75&gt;'Download RegistrationByDate'!G74,'Download RegistrationByDate'!G75,NA())</f>
        <v>#N/A</v>
      </c>
      <c r="H75" s="7">
        <f>'Download RegistrationByDate'!H75</f>
        <v>0</v>
      </c>
      <c r="I75" s="7" t="e">
        <f>IF('Download RegistrationByDate'!I75&gt;'Download RegistrationByDate'!I74,'Download RegistrationByDate'!I75,NA())</f>
        <v>#N/A</v>
      </c>
      <c r="J75" s="7">
        <f>'Download RegistrationByDate'!J75</f>
        <v>0</v>
      </c>
      <c r="K75" s="7" t="e">
        <f>IF('Download RegistrationByDate'!K75&gt;'Download RegistrationByDate'!K74,'Download RegistrationByDate'!K75,NA())</f>
        <v>#N/A</v>
      </c>
      <c r="L75" s="7">
        <f>'Download RegistrationByDate'!L75</f>
        <v>0</v>
      </c>
      <c r="M75" s="7" t="e">
        <f>IF('Download RegistrationByDate'!M75&gt;'Download RegistrationByDate'!M74,'Download RegistrationByDate'!M75,NA())</f>
        <v>#N/A</v>
      </c>
      <c r="N75" s="7">
        <f>'Download RegistrationByDate'!N75</f>
        <v>0</v>
      </c>
      <c r="O75" s="7" t="e">
        <f>IF('Download RegistrationByDate'!O75&gt;'Download RegistrationByDate'!O74,'Download RegistrationByDate'!O75,NA())</f>
        <v>#N/A</v>
      </c>
      <c r="P75" s="7">
        <f>'Download RegistrationByDate'!P75</f>
        <v>0</v>
      </c>
      <c r="Q75" s="7" t="e">
        <f>IF('Download RegistrationByDate'!Q75&gt;'Download RegistrationByDate'!Q74,'Download RegistrationByDate'!Q75,NA())</f>
        <v>#N/A</v>
      </c>
      <c r="R75" s="7">
        <f>'Download RegistrationByDate'!R75</f>
        <v>0</v>
      </c>
      <c r="S75" s="7">
        <f>'Download RegistrationByDate'!S75</f>
        <v>13</v>
      </c>
      <c r="T75" s="7">
        <f>'Download RegistrationByDate'!T75</f>
        <v>0</v>
      </c>
      <c r="U75" s="7" t="e">
        <f ca="1">IF(A75&lt;TODAY(),'Download RegistrationByDate'!U75,NA())</f>
        <v>#N/A</v>
      </c>
      <c r="V75" s="7">
        <f>'Download RegistrationByDate'!V75</f>
        <v>0</v>
      </c>
      <c r="W75" s="7">
        <f>'Download RegistrationByDate'!W75</f>
        <v>0</v>
      </c>
      <c r="X75" s="7">
        <f>'Download RegistrationByDate'!X75</f>
        <v>0</v>
      </c>
      <c r="Y75" s="7" t="e">
        <f ca="1">IF(A75&lt;TODAY(),'Download RegistrationByDate'!Y75,NA())</f>
        <v>#N/A</v>
      </c>
      <c r="Z75" s="7">
        <f>'Download RegistrationByDate'!Z75</f>
        <v>0</v>
      </c>
      <c r="AA75" s="7">
        <f>'Download RegistrationByDate'!AA75</f>
        <v>372</v>
      </c>
      <c r="AB75" s="7">
        <f>'Download RegistrationByDate'!AB75</f>
        <v>0</v>
      </c>
      <c r="AC75" s="7">
        <f>'Download RegistrationByDate'!AC75</f>
        <v>132</v>
      </c>
    </row>
    <row r="76" spans="1:29" customFormat="1">
      <c r="A76" s="33">
        <f>'Download RegistrationByDate'!A76</f>
        <v>43506</v>
      </c>
      <c r="B76" s="7">
        <f>'Download RegistrationByDate'!B76</f>
        <v>0</v>
      </c>
      <c r="C76" s="7" t="e">
        <f>IF('Download RegistrationByDate'!C76&gt;'Download RegistrationByDate'!C75,'Download RegistrationByDate'!C76,NA())</f>
        <v>#N/A</v>
      </c>
      <c r="D76" s="7">
        <f>'Download RegistrationByDate'!D76</f>
        <v>0</v>
      </c>
      <c r="E76" s="7" t="e">
        <f>IF('Download RegistrationByDate'!E76&gt;'Download RegistrationByDate'!E75,'Download RegistrationByDate'!E76,NA())</f>
        <v>#N/A</v>
      </c>
      <c r="F76" s="7">
        <f>'Download RegistrationByDate'!F76</f>
        <v>0</v>
      </c>
      <c r="G76" s="7" t="e">
        <f>IF('Download RegistrationByDate'!G76&gt;'Download RegistrationByDate'!G75,'Download RegistrationByDate'!G76,NA())</f>
        <v>#N/A</v>
      </c>
      <c r="H76" s="7">
        <f>'Download RegistrationByDate'!H76</f>
        <v>0</v>
      </c>
      <c r="I76" s="7" t="e">
        <f>IF('Download RegistrationByDate'!I76&gt;'Download RegistrationByDate'!I75,'Download RegistrationByDate'!I76,NA())</f>
        <v>#N/A</v>
      </c>
      <c r="J76" s="7">
        <f>'Download RegistrationByDate'!J76</f>
        <v>0</v>
      </c>
      <c r="K76" s="7" t="e">
        <f>IF('Download RegistrationByDate'!K76&gt;'Download RegistrationByDate'!K75,'Download RegistrationByDate'!K76,NA())</f>
        <v>#N/A</v>
      </c>
      <c r="L76" s="7">
        <f>'Download RegistrationByDate'!L76</f>
        <v>0</v>
      </c>
      <c r="M76" s="7" t="e">
        <f>IF('Download RegistrationByDate'!M76&gt;'Download RegistrationByDate'!M75,'Download RegistrationByDate'!M76,NA())</f>
        <v>#N/A</v>
      </c>
      <c r="N76" s="7">
        <f>'Download RegistrationByDate'!N76</f>
        <v>0</v>
      </c>
      <c r="O76" s="7" t="e">
        <f>IF('Download RegistrationByDate'!O76&gt;'Download RegistrationByDate'!O75,'Download RegistrationByDate'!O76,NA())</f>
        <v>#N/A</v>
      </c>
      <c r="P76" s="7">
        <f>'Download RegistrationByDate'!P76</f>
        <v>0</v>
      </c>
      <c r="Q76" s="7" t="e">
        <f>IF('Download RegistrationByDate'!Q76&gt;'Download RegistrationByDate'!Q75,'Download RegistrationByDate'!Q76,NA())</f>
        <v>#N/A</v>
      </c>
      <c r="R76" s="7">
        <f>'Download RegistrationByDate'!R76</f>
        <v>0</v>
      </c>
      <c r="S76" s="7">
        <f>'Download RegistrationByDate'!S76</f>
        <v>13</v>
      </c>
      <c r="T76" s="7">
        <f>'Download RegistrationByDate'!T76</f>
        <v>0</v>
      </c>
      <c r="U76" s="7" t="e">
        <f ca="1">IF(A76&lt;TODAY(),'Download RegistrationByDate'!U76,NA())</f>
        <v>#N/A</v>
      </c>
      <c r="V76" s="7">
        <f>'Download RegistrationByDate'!V76</f>
        <v>0</v>
      </c>
      <c r="W76" s="7">
        <f>'Download RegistrationByDate'!W76</f>
        <v>0</v>
      </c>
      <c r="X76" s="7">
        <f>'Download RegistrationByDate'!X76</f>
        <v>0</v>
      </c>
      <c r="Y76" s="7" t="e">
        <f ca="1">IF(A76&lt;TODAY(),'Download RegistrationByDate'!Y76,NA())</f>
        <v>#N/A</v>
      </c>
      <c r="Z76" s="7">
        <f>'Download RegistrationByDate'!Z76</f>
        <v>0</v>
      </c>
      <c r="AA76" s="7">
        <f>'Download RegistrationByDate'!AA76</f>
        <v>372</v>
      </c>
      <c r="AB76" s="7">
        <f>'Download RegistrationByDate'!AB76</f>
        <v>0</v>
      </c>
      <c r="AC76" s="7">
        <f>'Download RegistrationByDate'!AC76</f>
        <v>132</v>
      </c>
    </row>
    <row r="77" spans="1:29" customFormat="1">
      <c r="A77" s="33">
        <f>'Download RegistrationByDate'!A77</f>
        <v>43507</v>
      </c>
      <c r="B77" s="7">
        <f>'Download RegistrationByDate'!B77</f>
        <v>0</v>
      </c>
      <c r="C77" s="7" t="e">
        <f>IF('Download RegistrationByDate'!C77&gt;'Download RegistrationByDate'!C76,'Download RegistrationByDate'!C77,NA())</f>
        <v>#N/A</v>
      </c>
      <c r="D77" s="7">
        <f>'Download RegistrationByDate'!D77</f>
        <v>0</v>
      </c>
      <c r="E77" s="7" t="e">
        <f>IF('Download RegistrationByDate'!E77&gt;'Download RegistrationByDate'!E76,'Download RegistrationByDate'!E77,NA())</f>
        <v>#N/A</v>
      </c>
      <c r="F77" s="7">
        <f>'Download RegistrationByDate'!F77</f>
        <v>0</v>
      </c>
      <c r="G77" s="7" t="e">
        <f>IF('Download RegistrationByDate'!G77&gt;'Download RegistrationByDate'!G76,'Download RegistrationByDate'!G77,NA())</f>
        <v>#N/A</v>
      </c>
      <c r="H77" s="7">
        <f>'Download RegistrationByDate'!H77</f>
        <v>0</v>
      </c>
      <c r="I77" s="7" t="e">
        <f>IF('Download RegistrationByDate'!I77&gt;'Download RegistrationByDate'!I76,'Download RegistrationByDate'!I77,NA())</f>
        <v>#N/A</v>
      </c>
      <c r="J77" s="7">
        <f>'Download RegistrationByDate'!J77</f>
        <v>0</v>
      </c>
      <c r="K77" s="7" t="e">
        <f>IF('Download RegistrationByDate'!K77&gt;'Download RegistrationByDate'!K76,'Download RegistrationByDate'!K77,NA())</f>
        <v>#N/A</v>
      </c>
      <c r="L77" s="7">
        <f>'Download RegistrationByDate'!L77</f>
        <v>0</v>
      </c>
      <c r="M77" s="7" t="e">
        <f>IF('Download RegistrationByDate'!M77&gt;'Download RegistrationByDate'!M76,'Download RegistrationByDate'!M77,NA())</f>
        <v>#N/A</v>
      </c>
      <c r="N77" s="7">
        <f>'Download RegistrationByDate'!N77</f>
        <v>0</v>
      </c>
      <c r="O77" s="7" t="e">
        <f>IF('Download RegistrationByDate'!O77&gt;'Download RegistrationByDate'!O76,'Download RegistrationByDate'!O77,NA())</f>
        <v>#N/A</v>
      </c>
      <c r="P77" s="7">
        <f>'Download RegistrationByDate'!P77</f>
        <v>0</v>
      </c>
      <c r="Q77" s="7" t="e">
        <f>IF('Download RegistrationByDate'!Q77&gt;'Download RegistrationByDate'!Q76,'Download RegistrationByDate'!Q77,NA())</f>
        <v>#N/A</v>
      </c>
      <c r="R77" s="7">
        <f>'Download RegistrationByDate'!R77</f>
        <v>0</v>
      </c>
      <c r="S77" s="7">
        <f>'Download RegistrationByDate'!S77</f>
        <v>13</v>
      </c>
      <c r="T77" s="7">
        <f>'Download RegistrationByDate'!T77</f>
        <v>0</v>
      </c>
      <c r="U77" s="7" t="e">
        <f ca="1">IF(A77&lt;TODAY(),'Download RegistrationByDate'!U77,NA())</f>
        <v>#N/A</v>
      </c>
      <c r="V77" s="7">
        <f>'Download RegistrationByDate'!V77</f>
        <v>0</v>
      </c>
      <c r="W77" s="7">
        <f>'Download RegistrationByDate'!W77</f>
        <v>0</v>
      </c>
      <c r="X77" s="7">
        <f>'Download RegistrationByDate'!X77</f>
        <v>0</v>
      </c>
      <c r="Y77" s="7" t="e">
        <f ca="1">IF(A77&lt;TODAY(),'Download RegistrationByDate'!Y77,NA())</f>
        <v>#N/A</v>
      </c>
      <c r="Z77" s="7">
        <f>'Download RegistrationByDate'!Z77</f>
        <v>0</v>
      </c>
      <c r="AA77" s="7">
        <f>'Download RegistrationByDate'!AA77</f>
        <v>372</v>
      </c>
      <c r="AB77" s="7">
        <f>'Download RegistrationByDate'!AB77</f>
        <v>0</v>
      </c>
      <c r="AC77" s="7">
        <f>'Download RegistrationByDate'!AC77</f>
        <v>132</v>
      </c>
    </row>
    <row r="78" spans="1:29" customFormat="1">
      <c r="A78" s="33">
        <f>'Download RegistrationByDate'!A78</f>
        <v>43508</v>
      </c>
      <c r="B78" s="7">
        <f>'Download RegistrationByDate'!B78</f>
        <v>0</v>
      </c>
      <c r="C78" s="7" t="e">
        <f>IF('Download RegistrationByDate'!C78&gt;'Download RegistrationByDate'!C77,'Download RegistrationByDate'!C78,NA())</f>
        <v>#N/A</v>
      </c>
      <c r="D78" s="7">
        <f>'Download RegistrationByDate'!D78</f>
        <v>0</v>
      </c>
      <c r="E78" s="7" t="e">
        <f>IF('Download RegistrationByDate'!E78&gt;'Download RegistrationByDate'!E77,'Download RegistrationByDate'!E78,NA())</f>
        <v>#N/A</v>
      </c>
      <c r="F78" s="7">
        <f>'Download RegistrationByDate'!F78</f>
        <v>0</v>
      </c>
      <c r="G78" s="7" t="e">
        <f>IF('Download RegistrationByDate'!G78&gt;'Download RegistrationByDate'!G77,'Download RegistrationByDate'!G78,NA())</f>
        <v>#N/A</v>
      </c>
      <c r="H78" s="7">
        <f>'Download RegistrationByDate'!H78</f>
        <v>0</v>
      </c>
      <c r="I78" s="7" t="e">
        <f>IF('Download RegistrationByDate'!I78&gt;'Download RegistrationByDate'!I77,'Download RegistrationByDate'!I78,NA())</f>
        <v>#N/A</v>
      </c>
      <c r="J78" s="7">
        <f>'Download RegistrationByDate'!J78</f>
        <v>0</v>
      </c>
      <c r="K78" s="7" t="e">
        <f>IF('Download RegistrationByDate'!K78&gt;'Download RegistrationByDate'!K77,'Download RegistrationByDate'!K78,NA())</f>
        <v>#N/A</v>
      </c>
      <c r="L78" s="7">
        <f>'Download RegistrationByDate'!L78</f>
        <v>0</v>
      </c>
      <c r="M78" s="7" t="e">
        <f>IF('Download RegistrationByDate'!M78&gt;'Download RegistrationByDate'!M77,'Download RegistrationByDate'!M78,NA())</f>
        <v>#N/A</v>
      </c>
      <c r="N78" s="7">
        <f>'Download RegistrationByDate'!N78</f>
        <v>0</v>
      </c>
      <c r="O78" s="7" t="e">
        <f>IF('Download RegistrationByDate'!O78&gt;'Download RegistrationByDate'!O77,'Download RegistrationByDate'!O78,NA())</f>
        <v>#N/A</v>
      </c>
      <c r="P78" s="7">
        <f>'Download RegistrationByDate'!P78</f>
        <v>0</v>
      </c>
      <c r="Q78" s="7" t="e">
        <f>IF('Download RegistrationByDate'!Q78&gt;'Download RegistrationByDate'!Q77,'Download RegistrationByDate'!Q78,NA())</f>
        <v>#N/A</v>
      </c>
      <c r="R78" s="7">
        <f>'Download RegistrationByDate'!R78</f>
        <v>0</v>
      </c>
      <c r="S78" s="7">
        <f>'Download RegistrationByDate'!S78</f>
        <v>13</v>
      </c>
      <c r="T78" s="7">
        <f>'Download RegistrationByDate'!T78</f>
        <v>0</v>
      </c>
      <c r="U78" s="7" t="e">
        <f ca="1">IF(A78&lt;TODAY(),'Download RegistrationByDate'!U78,NA())</f>
        <v>#N/A</v>
      </c>
      <c r="V78" s="7">
        <f>'Download RegistrationByDate'!V78</f>
        <v>0</v>
      </c>
      <c r="W78" s="7">
        <f>'Download RegistrationByDate'!W78</f>
        <v>0</v>
      </c>
      <c r="X78" s="7">
        <f>'Download RegistrationByDate'!X78</f>
        <v>0</v>
      </c>
      <c r="Y78" s="7" t="e">
        <f ca="1">IF(A78&lt;TODAY(),'Download RegistrationByDate'!Y78,NA())</f>
        <v>#N/A</v>
      </c>
      <c r="Z78" s="7">
        <f>'Download RegistrationByDate'!Z78</f>
        <v>0</v>
      </c>
      <c r="AA78" s="7">
        <f>'Download RegistrationByDate'!AA78</f>
        <v>372</v>
      </c>
      <c r="AB78" s="7">
        <f>'Download RegistrationByDate'!AB78</f>
        <v>0</v>
      </c>
      <c r="AC78" s="7">
        <f>'Download RegistrationByDate'!AC78</f>
        <v>132</v>
      </c>
    </row>
    <row r="79" spans="1:29" customFormat="1">
      <c r="A79" s="33">
        <f>'Download RegistrationByDate'!A79</f>
        <v>43509</v>
      </c>
      <c r="B79" s="7">
        <f>'Download RegistrationByDate'!B79</f>
        <v>0</v>
      </c>
      <c r="C79" s="7" t="e">
        <f>IF('Download RegistrationByDate'!C79&gt;'Download RegistrationByDate'!C78,'Download RegistrationByDate'!C79,NA())</f>
        <v>#N/A</v>
      </c>
      <c r="D79" s="7">
        <f>'Download RegistrationByDate'!D79</f>
        <v>0</v>
      </c>
      <c r="E79" s="7" t="e">
        <f>IF('Download RegistrationByDate'!E79&gt;'Download RegistrationByDate'!E78,'Download RegistrationByDate'!E79,NA())</f>
        <v>#N/A</v>
      </c>
      <c r="F79" s="7">
        <f>'Download RegistrationByDate'!F79</f>
        <v>0</v>
      </c>
      <c r="G79" s="7" t="e">
        <f>IF('Download RegistrationByDate'!G79&gt;'Download RegistrationByDate'!G78,'Download RegistrationByDate'!G79,NA())</f>
        <v>#N/A</v>
      </c>
      <c r="H79" s="7">
        <f>'Download RegistrationByDate'!H79</f>
        <v>0</v>
      </c>
      <c r="I79" s="7" t="e">
        <f>IF('Download RegistrationByDate'!I79&gt;'Download RegistrationByDate'!I78,'Download RegistrationByDate'!I79,NA())</f>
        <v>#N/A</v>
      </c>
      <c r="J79" s="7">
        <f>'Download RegistrationByDate'!J79</f>
        <v>0</v>
      </c>
      <c r="K79" s="7" t="e">
        <f>IF('Download RegistrationByDate'!K79&gt;'Download RegistrationByDate'!K78,'Download RegistrationByDate'!K79,NA())</f>
        <v>#N/A</v>
      </c>
      <c r="L79" s="7">
        <f>'Download RegistrationByDate'!L79</f>
        <v>0</v>
      </c>
      <c r="M79" s="7" t="e">
        <f>IF('Download RegistrationByDate'!M79&gt;'Download RegistrationByDate'!M78,'Download RegistrationByDate'!M79,NA())</f>
        <v>#N/A</v>
      </c>
      <c r="N79" s="7">
        <f>'Download RegistrationByDate'!N79</f>
        <v>0</v>
      </c>
      <c r="O79" s="7" t="e">
        <f>IF('Download RegistrationByDate'!O79&gt;'Download RegistrationByDate'!O78,'Download RegistrationByDate'!O79,NA())</f>
        <v>#N/A</v>
      </c>
      <c r="P79" s="7">
        <f>'Download RegistrationByDate'!P79</f>
        <v>0</v>
      </c>
      <c r="Q79" s="7" t="e">
        <f>IF('Download RegistrationByDate'!Q79&gt;'Download RegistrationByDate'!Q78,'Download RegistrationByDate'!Q79,NA())</f>
        <v>#N/A</v>
      </c>
      <c r="R79" s="7">
        <f>'Download RegistrationByDate'!R79</f>
        <v>0</v>
      </c>
      <c r="S79" s="7">
        <f>'Download RegistrationByDate'!S79</f>
        <v>13</v>
      </c>
      <c r="T79" s="7">
        <f>'Download RegistrationByDate'!T79</f>
        <v>0</v>
      </c>
      <c r="U79" s="7" t="e">
        <f ca="1">IF(A79&lt;TODAY(),'Download RegistrationByDate'!U79,NA())</f>
        <v>#N/A</v>
      </c>
      <c r="V79" s="7">
        <f>'Download RegistrationByDate'!V79</f>
        <v>0</v>
      </c>
      <c r="W79" s="7">
        <f>'Download RegistrationByDate'!W79</f>
        <v>0</v>
      </c>
      <c r="X79" s="7">
        <f>'Download RegistrationByDate'!X79</f>
        <v>0</v>
      </c>
      <c r="Y79" s="7" t="e">
        <f ca="1">IF(A79&lt;TODAY(),'Download RegistrationByDate'!Y79,NA())</f>
        <v>#N/A</v>
      </c>
      <c r="Z79" s="7">
        <f>'Download RegistrationByDate'!Z79</f>
        <v>0</v>
      </c>
      <c r="AA79" s="7">
        <f>'Download RegistrationByDate'!AA79</f>
        <v>372</v>
      </c>
      <c r="AB79" s="7">
        <f>'Download RegistrationByDate'!AB79</f>
        <v>0</v>
      </c>
      <c r="AC79" s="7">
        <f>'Download RegistrationByDate'!AC79</f>
        <v>132</v>
      </c>
    </row>
    <row r="80" spans="1:29" customFormat="1">
      <c r="A80" s="33">
        <f>'Download RegistrationByDate'!A80</f>
        <v>43510</v>
      </c>
      <c r="B80" s="7">
        <f>'Download RegistrationByDate'!B80</f>
        <v>0</v>
      </c>
      <c r="C80" s="7" t="e">
        <f>IF('Download RegistrationByDate'!C80&gt;'Download RegistrationByDate'!C79,'Download RegistrationByDate'!C80,NA())</f>
        <v>#N/A</v>
      </c>
      <c r="D80" s="7">
        <f>'Download RegistrationByDate'!D80</f>
        <v>0</v>
      </c>
      <c r="E80" s="7" t="e">
        <f>IF('Download RegistrationByDate'!E80&gt;'Download RegistrationByDate'!E79,'Download RegistrationByDate'!E80,NA())</f>
        <v>#N/A</v>
      </c>
      <c r="F80" s="7">
        <f>'Download RegistrationByDate'!F80</f>
        <v>0</v>
      </c>
      <c r="G80" s="7" t="e">
        <f>IF('Download RegistrationByDate'!G80&gt;'Download RegistrationByDate'!G79,'Download RegistrationByDate'!G80,NA())</f>
        <v>#N/A</v>
      </c>
      <c r="H80" s="7">
        <f>'Download RegistrationByDate'!H80</f>
        <v>0</v>
      </c>
      <c r="I80" s="7" t="e">
        <f>IF('Download RegistrationByDate'!I80&gt;'Download RegistrationByDate'!I79,'Download RegistrationByDate'!I80,NA())</f>
        <v>#N/A</v>
      </c>
      <c r="J80" s="7">
        <f>'Download RegistrationByDate'!J80</f>
        <v>0</v>
      </c>
      <c r="K80" s="7" t="e">
        <f>IF('Download RegistrationByDate'!K80&gt;'Download RegistrationByDate'!K79,'Download RegistrationByDate'!K80,NA())</f>
        <v>#N/A</v>
      </c>
      <c r="L80" s="7">
        <f>'Download RegistrationByDate'!L80</f>
        <v>0</v>
      </c>
      <c r="M80" s="7" t="e">
        <f>IF('Download RegistrationByDate'!M80&gt;'Download RegistrationByDate'!M79,'Download RegistrationByDate'!M80,NA())</f>
        <v>#N/A</v>
      </c>
      <c r="N80" s="7">
        <f>'Download RegistrationByDate'!N80</f>
        <v>0</v>
      </c>
      <c r="O80" s="7" t="e">
        <f>IF('Download RegistrationByDate'!O80&gt;'Download RegistrationByDate'!O79,'Download RegistrationByDate'!O80,NA())</f>
        <v>#N/A</v>
      </c>
      <c r="P80" s="7">
        <f>'Download RegistrationByDate'!P80</f>
        <v>0</v>
      </c>
      <c r="Q80" s="7" t="e">
        <f>IF('Download RegistrationByDate'!Q80&gt;'Download RegistrationByDate'!Q79,'Download RegistrationByDate'!Q80,NA())</f>
        <v>#N/A</v>
      </c>
      <c r="R80" s="7">
        <f>'Download RegistrationByDate'!R80</f>
        <v>0</v>
      </c>
      <c r="S80" s="7">
        <f>'Download RegistrationByDate'!S80</f>
        <v>13</v>
      </c>
      <c r="T80" s="7">
        <f>'Download RegistrationByDate'!T80</f>
        <v>0</v>
      </c>
      <c r="U80" s="7" t="e">
        <f ca="1">IF(A80&lt;TODAY(),'Download RegistrationByDate'!U80,NA())</f>
        <v>#N/A</v>
      </c>
      <c r="V80" s="7">
        <f>'Download RegistrationByDate'!V80</f>
        <v>0</v>
      </c>
      <c r="W80" s="7">
        <f>'Download RegistrationByDate'!W80</f>
        <v>0</v>
      </c>
      <c r="X80" s="7">
        <f>'Download RegistrationByDate'!X80</f>
        <v>0</v>
      </c>
      <c r="Y80" s="7" t="e">
        <f ca="1">IF(A80&lt;TODAY(),'Download RegistrationByDate'!Y80,NA())</f>
        <v>#N/A</v>
      </c>
      <c r="Z80" s="7">
        <f>'Download RegistrationByDate'!Z80</f>
        <v>0</v>
      </c>
      <c r="AA80" s="7">
        <f>'Download RegistrationByDate'!AA80</f>
        <v>372</v>
      </c>
      <c r="AB80" s="7">
        <f>'Download RegistrationByDate'!AB80</f>
        <v>0</v>
      </c>
      <c r="AC80" s="7">
        <f>'Download RegistrationByDate'!AC80</f>
        <v>132</v>
      </c>
    </row>
    <row r="81" spans="1:29" customFormat="1">
      <c r="A81" s="33">
        <f>'Download RegistrationByDate'!A81</f>
        <v>43511</v>
      </c>
      <c r="B81" s="7">
        <f>'Download RegistrationByDate'!B81</f>
        <v>0</v>
      </c>
      <c r="C81" s="7" t="e">
        <f>IF('Download RegistrationByDate'!C81&gt;'Download RegistrationByDate'!C80,'Download RegistrationByDate'!C81,NA())</f>
        <v>#N/A</v>
      </c>
      <c r="D81" s="7">
        <f>'Download RegistrationByDate'!D81</f>
        <v>0</v>
      </c>
      <c r="E81" s="7" t="e">
        <f>IF('Download RegistrationByDate'!E81&gt;'Download RegistrationByDate'!E80,'Download RegistrationByDate'!E81,NA())</f>
        <v>#N/A</v>
      </c>
      <c r="F81" s="7">
        <f>'Download RegistrationByDate'!F81</f>
        <v>0</v>
      </c>
      <c r="G81" s="7" t="e">
        <f>IF('Download RegistrationByDate'!G81&gt;'Download RegistrationByDate'!G80,'Download RegistrationByDate'!G81,NA())</f>
        <v>#N/A</v>
      </c>
      <c r="H81" s="7">
        <f>'Download RegistrationByDate'!H81</f>
        <v>0</v>
      </c>
      <c r="I81" s="7" t="e">
        <f>IF('Download RegistrationByDate'!I81&gt;'Download RegistrationByDate'!I80,'Download RegistrationByDate'!I81,NA())</f>
        <v>#N/A</v>
      </c>
      <c r="J81" s="7">
        <f>'Download RegistrationByDate'!J81</f>
        <v>0</v>
      </c>
      <c r="K81" s="7" t="e">
        <f>IF('Download RegistrationByDate'!K81&gt;'Download RegistrationByDate'!K80,'Download RegistrationByDate'!K81,NA())</f>
        <v>#N/A</v>
      </c>
      <c r="L81" s="7">
        <f>'Download RegistrationByDate'!L81</f>
        <v>0</v>
      </c>
      <c r="M81" s="7" t="e">
        <f>IF('Download RegistrationByDate'!M81&gt;'Download RegistrationByDate'!M80,'Download RegistrationByDate'!M81,NA())</f>
        <v>#N/A</v>
      </c>
      <c r="N81" s="7">
        <f>'Download RegistrationByDate'!N81</f>
        <v>0</v>
      </c>
      <c r="O81" s="7" t="e">
        <f>IF('Download RegistrationByDate'!O81&gt;'Download RegistrationByDate'!O80,'Download RegistrationByDate'!O81,NA())</f>
        <v>#N/A</v>
      </c>
      <c r="P81" s="7">
        <f>'Download RegistrationByDate'!P81</f>
        <v>0</v>
      </c>
      <c r="Q81" s="7" t="e">
        <f>IF('Download RegistrationByDate'!Q81&gt;'Download RegistrationByDate'!Q80,'Download RegistrationByDate'!Q81,NA())</f>
        <v>#N/A</v>
      </c>
      <c r="R81" s="7">
        <f>'Download RegistrationByDate'!R81</f>
        <v>0</v>
      </c>
      <c r="S81" s="7">
        <f>'Download RegistrationByDate'!S81</f>
        <v>13</v>
      </c>
      <c r="T81" s="7">
        <f>'Download RegistrationByDate'!T81</f>
        <v>0</v>
      </c>
      <c r="U81" s="7" t="e">
        <f ca="1">IF(A81&lt;TODAY(),'Download RegistrationByDate'!U81,NA())</f>
        <v>#N/A</v>
      </c>
      <c r="V81" s="7">
        <f>'Download RegistrationByDate'!V81</f>
        <v>0</v>
      </c>
      <c r="W81" s="7">
        <f>'Download RegistrationByDate'!W81</f>
        <v>0</v>
      </c>
      <c r="X81" s="7">
        <f>'Download RegistrationByDate'!X81</f>
        <v>0</v>
      </c>
      <c r="Y81" s="7" t="e">
        <f ca="1">IF(A81&lt;TODAY(),'Download RegistrationByDate'!Y81,NA())</f>
        <v>#N/A</v>
      </c>
      <c r="Z81" s="7">
        <f>'Download RegistrationByDate'!Z81</f>
        <v>0</v>
      </c>
      <c r="AA81" s="7">
        <f>'Download RegistrationByDate'!AA81</f>
        <v>372</v>
      </c>
      <c r="AB81" s="7">
        <f>'Download RegistrationByDate'!AB81</f>
        <v>0</v>
      </c>
      <c r="AC81" s="7">
        <f>'Download RegistrationByDate'!AC81</f>
        <v>132</v>
      </c>
    </row>
    <row r="82" spans="1:29" customFormat="1">
      <c r="A82" s="33">
        <f>'Download RegistrationByDate'!A82</f>
        <v>43512</v>
      </c>
      <c r="B82" s="7">
        <f>'Download RegistrationByDate'!B82</f>
        <v>0</v>
      </c>
      <c r="C82" s="7" t="e">
        <f>IF('Download RegistrationByDate'!C82&gt;'Download RegistrationByDate'!C81,'Download RegistrationByDate'!C82,NA())</f>
        <v>#N/A</v>
      </c>
      <c r="D82" s="7">
        <f>'Download RegistrationByDate'!D82</f>
        <v>0</v>
      </c>
      <c r="E82" s="7" t="e">
        <f>IF('Download RegistrationByDate'!E82&gt;'Download RegistrationByDate'!E81,'Download RegistrationByDate'!E82,NA())</f>
        <v>#N/A</v>
      </c>
      <c r="F82" s="7">
        <f>'Download RegistrationByDate'!F82</f>
        <v>0</v>
      </c>
      <c r="G82" s="7" t="e">
        <f>IF('Download RegistrationByDate'!G82&gt;'Download RegistrationByDate'!G81,'Download RegistrationByDate'!G82,NA())</f>
        <v>#N/A</v>
      </c>
      <c r="H82" s="7">
        <f>'Download RegistrationByDate'!H82</f>
        <v>0</v>
      </c>
      <c r="I82" s="7" t="e">
        <f>IF('Download RegistrationByDate'!I82&gt;'Download RegistrationByDate'!I81,'Download RegistrationByDate'!I82,NA())</f>
        <v>#N/A</v>
      </c>
      <c r="J82" s="7">
        <f>'Download RegistrationByDate'!J82</f>
        <v>0</v>
      </c>
      <c r="K82" s="7" t="e">
        <f>IF('Download RegistrationByDate'!K82&gt;'Download RegistrationByDate'!K81,'Download RegistrationByDate'!K82,NA())</f>
        <v>#N/A</v>
      </c>
      <c r="L82" s="7">
        <f>'Download RegistrationByDate'!L82</f>
        <v>0</v>
      </c>
      <c r="M82" s="7" t="e">
        <f>IF('Download RegistrationByDate'!M82&gt;'Download RegistrationByDate'!M81,'Download RegistrationByDate'!M82,NA())</f>
        <v>#N/A</v>
      </c>
      <c r="N82" s="7">
        <f>'Download RegistrationByDate'!N82</f>
        <v>0</v>
      </c>
      <c r="O82" s="7" t="e">
        <f>IF('Download RegistrationByDate'!O82&gt;'Download RegistrationByDate'!O81,'Download RegistrationByDate'!O82,NA())</f>
        <v>#N/A</v>
      </c>
      <c r="P82" s="7">
        <f>'Download RegistrationByDate'!P82</f>
        <v>0</v>
      </c>
      <c r="Q82" s="7" t="e">
        <f>IF('Download RegistrationByDate'!Q82&gt;'Download RegistrationByDate'!Q81,'Download RegistrationByDate'!Q82,NA())</f>
        <v>#N/A</v>
      </c>
      <c r="R82" s="7">
        <f>'Download RegistrationByDate'!R82</f>
        <v>0</v>
      </c>
      <c r="S82" s="7">
        <f>'Download RegistrationByDate'!S82</f>
        <v>13</v>
      </c>
      <c r="T82" s="7">
        <f>'Download RegistrationByDate'!T82</f>
        <v>0</v>
      </c>
      <c r="U82" s="7" t="e">
        <f ca="1">IF(A82&lt;TODAY(),'Download RegistrationByDate'!U82,NA())</f>
        <v>#N/A</v>
      </c>
      <c r="V82" s="7">
        <f>'Download RegistrationByDate'!V82</f>
        <v>0</v>
      </c>
      <c r="W82" s="7">
        <f>'Download RegistrationByDate'!W82</f>
        <v>0</v>
      </c>
      <c r="X82" s="7">
        <f>'Download RegistrationByDate'!X82</f>
        <v>0</v>
      </c>
      <c r="Y82" s="7" t="e">
        <f ca="1">IF(A82&lt;TODAY(),'Download RegistrationByDate'!Y82,NA())</f>
        <v>#N/A</v>
      </c>
      <c r="Z82" s="7">
        <f>'Download RegistrationByDate'!Z82</f>
        <v>0</v>
      </c>
      <c r="AA82" s="7">
        <f>'Download RegistrationByDate'!AA82</f>
        <v>372</v>
      </c>
      <c r="AB82" s="7">
        <f>'Download RegistrationByDate'!AB82</f>
        <v>0</v>
      </c>
      <c r="AC82" s="7">
        <f>'Download RegistrationByDate'!AC82</f>
        <v>132</v>
      </c>
    </row>
    <row r="83" spans="1:29" customFormat="1">
      <c r="A83" s="33">
        <f>'Download RegistrationByDate'!A83</f>
        <v>43513</v>
      </c>
      <c r="B83" s="7">
        <f>'Download RegistrationByDate'!B83</f>
        <v>0</v>
      </c>
      <c r="C83" s="7" t="e">
        <f>IF('Download RegistrationByDate'!C83&gt;'Download RegistrationByDate'!C82,'Download RegistrationByDate'!C83,NA())</f>
        <v>#N/A</v>
      </c>
      <c r="D83" s="7">
        <f>'Download RegistrationByDate'!D83</f>
        <v>0</v>
      </c>
      <c r="E83" s="7" t="e">
        <f>IF('Download RegistrationByDate'!E83&gt;'Download RegistrationByDate'!E82,'Download RegistrationByDate'!E83,NA())</f>
        <v>#N/A</v>
      </c>
      <c r="F83" s="7">
        <f>'Download RegistrationByDate'!F83</f>
        <v>0</v>
      </c>
      <c r="G83" s="7" t="e">
        <f>IF('Download RegistrationByDate'!G83&gt;'Download RegistrationByDate'!G82,'Download RegistrationByDate'!G83,NA())</f>
        <v>#N/A</v>
      </c>
      <c r="H83" s="7">
        <f>'Download RegistrationByDate'!H83</f>
        <v>0</v>
      </c>
      <c r="I83" s="7" t="e">
        <f>IF('Download RegistrationByDate'!I83&gt;'Download RegistrationByDate'!I82,'Download RegistrationByDate'!I83,NA())</f>
        <v>#N/A</v>
      </c>
      <c r="J83" s="7">
        <f>'Download RegistrationByDate'!J83</f>
        <v>0</v>
      </c>
      <c r="K83" s="7" t="e">
        <f>IF('Download RegistrationByDate'!K83&gt;'Download RegistrationByDate'!K82,'Download RegistrationByDate'!K83,NA())</f>
        <v>#N/A</v>
      </c>
      <c r="L83" s="7">
        <f>'Download RegistrationByDate'!L83</f>
        <v>0</v>
      </c>
      <c r="M83" s="7" t="e">
        <f>IF('Download RegistrationByDate'!M83&gt;'Download RegistrationByDate'!M82,'Download RegistrationByDate'!M83,NA())</f>
        <v>#N/A</v>
      </c>
      <c r="N83" s="7">
        <f>'Download RegistrationByDate'!N83</f>
        <v>0</v>
      </c>
      <c r="O83" s="7" t="e">
        <f>IF('Download RegistrationByDate'!O83&gt;'Download RegistrationByDate'!O82,'Download RegistrationByDate'!O83,NA())</f>
        <v>#N/A</v>
      </c>
      <c r="P83" s="7">
        <f>'Download RegistrationByDate'!P83</f>
        <v>0</v>
      </c>
      <c r="Q83" s="7" t="e">
        <f>IF('Download RegistrationByDate'!Q83&gt;'Download RegistrationByDate'!Q82,'Download RegistrationByDate'!Q83,NA())</f>
        <v>#N/A</v>
      </c>
      <c r="R83" s="7">
        <f>'Download RegistrationByDate'!R83</f>
        <v>0</v>
      </c>
      <c r="S83" s="7">
        <f>'Download RegistrationByDate'!S83</f>
        <v>13</v>
      </c>
      <c r="T83" s="7">
        <f>'Download RegistrationByDate'!T83</f>
        <v>0</v>
      </c>
      <c r="U83" s="7" t="e">
        <f ca="1">IF(A83&lt;TODAY(),'Download RegistrationByDate'!U83,NA())</f>
        <v>#N/A</v>
      </c>
      <c r="V83" s="7">
        <f>'Download RegistrationByDate'!V83</f>
        <v>0</v>
      </c>
      <c r="W83" s="7">
        <f>'Download RegistrationByDate'!W83</f>
        <v>0</v>
      </c>
      <c r="X83" s="7">
        <f>'Download RegistrationByDate'!X83</f>
        <v>0</v>
      </c>
      <c r="Y83" s="7" t="e">
        <f ca="1">IF(A83&lt;TODAY(),'Download RegistrationByDate'!Y83,NA())</f>
        <v>#N/A</v>
      </c>
      <c r="Z83" s="7">
        <f>'Download RegistrationByDate'!Z83</f>
        <v>0</v>
      </c>
      <c r="AA83" s="7">
        <f>'Download RegistrationByDate'!AA83</f>
        <v>372</v>
      </c>
      <c r="AB83" s="7">
        <f>'Download RegistrationByDate'!AB83</f>
        <v>0</v>
      </c>
      <c r="AC83" s="7">
        <f>'Download RegistrationByDate'!AC83</f>
        <v>132</v>
      </c>
    </row>
    <row r="84" spans="1:29" customFormat="1">
      <c r="A84" s="33">
        <f>'Download RegistrationByDate'!A84</f>
        <v>43514</v>
      </c>
      <c r="B84" s="7">
        <f>'Download RegistrationByDate'!B84</f>
        <v>0</v>
      </c>
      <c r="C84" s="7" t="e">
        <f>IF('Download RegistrationByDate'!C84&gt;'Download RegistrationByDate'!C83,'Download RegistrationByDate'!C84,NA())</f>
        <v>#N/A</v>
      </c>
      <c r="D84" s="7">
        <f>'Download RegistrationByDate'!D84</f>
        <v>0</v>
      </c>
      <c r="E84" s="7" t="e">
        <f>IF('Download RegistrationByDate'!E84&gt;'Download RegistrationByDate'!E83,'Download RegistrationByDate'!E84,NA())</f>
        <v>#N/A</v>
      </c>
      <c r="F84" s="7">
        <f>'Download RegistrationByDate'!F84</f>
        <v>0</v>
      </c>
      <c r="G84" s="7" t="e">
        <f>IF('Download RegistrationByDate'!G84&gt;'Download RegistrationByDate'!G83,'Download RegistrationByDate'!G84,NA())</f>
        <v>#N/A</v>
      </c>
      <c r="H84" s="7">
        <f>'Download RegistrationByDate'!H84</f>
        <v>0</v>
      </c>
      <c r="I84" s="7" t="e">
        <f>IF('Download RegistrationByDate'!I84&gt;'Download RegistrationByDate'!I83,'Download RegistrationByDate'!I84,NA())</f>
        <v>#N/A</v>
      </c>
      <c r="J84" s="7">
        <f>'Download RegistrationByDate'!J84</f>
        <v>0</v>
      </c>
      <c r="K84" s="7" t="e">
        <f>IF('Download RegistrationByDate'!K84&gt;'Download RegistrationByDate'!K83,'Download RegistrationByDate'!K84,NA())</f>
        <v>#N/A</v>
      </c>
      <c r="L84" s="7">
        <f>'Download RegistrationByDate'!L84</f>
        <v>0</v>
      </c>
      <c r="M84" s="7" t="e">
        <f>IF('Download RegistrationByDate'!M84&gt;'Download RegistrationByDate'!M83,'Download RegistrationByDate'!M84,NA())</f>
        <v>#N/A</v>
      </c>
      <c r="N84" s="7">
        <f>'Download RegistrationByDate'!N84</f>
        <v>0</v>
      </c>
      <c r="O84" s="7" t="e">
        <f>IF('Download RegistrationByDate'!O84&gt;'Download RegistrationByDate'!O83,'Download RegistrationByDate'!O84,NA())</f>
        <v>#N/A</v>
      </c>
      <c r="P84" s="7">
        <f>'Download RegistrationByDate'!P84</f>
        <v>0</v>
      </c>
      <c r="Q84" s="7" t="e">
        <f>IF('Download RegistrationByDate'!Q84&gt;'Download RegistrationByDate'!Q83,'Download RegistrationByDate'!Q84,NA())</f>
        <v>#N/A</v>
      </c>
      <c r="R84" s="7">
        <f>'Download RegistrationByDate'!R84</f>
        <v>0</v>
      </c>
      <c r="S84" s="7">
        <f>'Download RegistrationByDate'!S84</f>
        <v>13</v>
      </c>
      <c r="T84" s="7">
        <f>'Download RegistrationByDate'!T84</f>
        <v>0</v>
      </c>
      <c r="U84" s="7" t="e">
        <f ca="1">IF(A84&lt;TODAY(),'Download RegistrationByDate'!U84,NA())</f>
        <v>#N/A</v>
      </c>
      <c r="V84" s="7">
        <f>'Download RegistrationByDate'!V84</f>
        <v>0</v>
      </c>
      <c r="W84" s="7">
        <f>'Download RegistrationByDate'!W84</f>
        <v>0</v>
      </c>
      <c r="X84" s="7">
        <f>'Download RegistrationByDate'!X84</f>
        <v>0</v>
      </c>
      <c r="Y84" s="7" t="e">
        <f ca="1">IF(A84&lt;TODAY(),'Download RegistrationByDate'!Y84,NA())</f>
        <v>#N/A</v>
      </c>
      <c r="Z84" s="7">
        <f>'Download RegistrationByDate'!Z84</f>
        <v>0</v>
      </c>
      <c r="AA84" s="7">
        <f>'Download RegistrationByDate'!AA84</f>
        <v>372</v>
      </c>
      <c r="AB84" s="7">
        <f>'Download RegistrationByDate'!AB84</f>
        <v>0</v>
      </c>
      <c r="AC84" s="7">
        <f>'Download RegistrationByDate'!AC84</f>
        <v>132</v>
      </c>
    </row>
    <row r="85" spans="1:29" customFormat="1">
      <c r="A85" s="33">
        <f>'Download RegistrationByDate'!A85</f>
        <v>43515</v>
      </c>
      <c r="B85" s="7">
        <f>'Download RegistrationByDate'!B85</f>
        <v>0</v>
      </c>
      <c r="C85" s="7" t="e">
        <f>IF('Download RegistrationByDate'!C85&gt;'Download RegistrationByDate'!C84,'Download RegistrationByDate'!C85,NA())</f>
        <v>#N/A</v>
      </c>
      <c r="D85" s="7">
        <f>'Download RegistrationByDate'!D85</f>
        <v>0</v>
      </c>
      <c r="E85" s="7" t="e">
        <f>IF('Download RegistrationByDate'!E85&gt;'Download RegistrationByDate'!E84,'Download RegistrationByDate'!E85,NA())</f>
        <v>#N/A</v>
      </c>
      <c r="F85" s="7">
        <f>'Download RegistrationByDate'!F85</f>
        <v>0</v>
      </c>
      <c r="G85" s="7" t="e">
        <f>IF('Download RegistrationByDate'!G85&gt;'Download RegistrationByDate'!G84,'Download RegistrationByDate'!G85,NA())</f>
        <v>#N/A</v>
      </c>
      <c r="H85" s="7">
        <f>'Download RegistrationByDate'!H85</f>
        <v>0</v>
      </c>
      <c r="I85" s="7" t="e">
        <f>IF('Download RegistrationByDate'!I85&gt;'Download RegistrationByDate'!I84,'Download RegistrationByDate'!I85,NA())</f>
        <v>#N/A</v>
      </c>
      <c r="J85" s="7">
        <f>'Download RegistrationByDate'!J85</f>
        <v>0</v>
      </c>
      <c r="K85" s="7" t="e">
        <f>IF('Download RegistrationByDate'!K85&gt;'Download RegistrationByDate'!K84,'Download RegistrationByDate'!K85,NA())</f>
        <v>#N/A</v>
      </c>
      <c r="L85" s="7">
        <f>'Download RegistrationByDate'!L85</f>
        <v>0</v>
      </c>
      <c r="M85" s="7" t="e">
        <f>IF('Download RegistrationByDate'!M85&gt;'Download RegistrationByDate'!M84,'Download RegistrationByDate'!M85,NA())</f>
        <v>#N/A</v>
      </c>
      <c r="N85" s="7">
        <f>'Download RegistrationByDate'!N85</f>
        <v>0</v>
      </c>
      <c r="O85" s="7" t="e">
        <f>IF('Download RegistrationByDate'!O85&gt;'Download RegistrationByDate'!O84,'Download RegistrationByDate'!O85,NA())</f>
        <v>#N/A</v>
      </c>
      <c r="P85" s="7">
        <f>'Download RegistrationByDate'!P85</f>
        <v>0</v>
      </c>
      <c r="Q85" s="7" t="e">
        <f>IF('Download RegistrationByDate'!Q85&gt;'Download RegistrationByDate'!Q84,'Download RegistrationByDate'!Q85,NA())</f>
        <v>#N/A</v>
      </c>
      <c r="R85" s="7">
        <f>'Download RegistrationByDate'!R85</f>
        <v>0</v>
      </c>
      <c r="S85" s="7">
        <f>'Download RegistrationByDate'!S85</f>
        <v>13</v>
      </c>
      <c r="T85" s="7">
        <f>'Download RegistrationByDate'!T85</f>
        <v>0</v>
      </c>
      <c r="U85" s="7" t="e">
        <f ca="1">IF(A85&lt;TODAY(),'Download RegistrationByDate'!U85,NA())</f>
        <v>#N/A</v>
      </c>
      <c r="V85" s="7">
        <f>'Download RegistrationByDate'!V85</f>
        <v>0</v>
      </c>
      <c r="W85" s="7">
        <f>'Download RegistrationByDate'!W85</f>
        <v>0</v>
      </c>
      <c r="X85" s="7">
        <f>'Download RegistrationByDate'!X85</f>
        <v>0</v>
      </c>
      <c r="Y85" s="7" t="e">
        <f ca="1">IF(A85&lt;TODAY(),'Download RegistrationByDate'!Y85,NA())</f>
        <v>#N/A</v>
      </c>
      <c r="Z85" s="7">
        <f>'Download RegistrationByDate'!Z85</f>
        <v>0</v>
      </c>
      <c r="AA85" s="7">
        <f>'Download RegistrationByDate'!AA85</f>
        <v>372</v>
      </c>
      <c r="AB85" s="7">
        <f>'Download RegistrationByDate'!AB85</f>
        <v>0</v>
      </c>
      <c r="AC85" s="7">
        <f>'Download RegistrationByDate'!AC85</f>
        <v>132</v>
      </c>
    </row>
    <row r="86" spans="1:29" customFormat="1">
      <c r="A86" s="33">
        <f>'Download RegistrationByDate'!A86</f>
        <v>43516</v>
      </c>
      <c r="B86" s="7">
        <f>'Download RegistrationByDate'!B86</f>
        <v>0</v>
      </c>
      <c r="C86" s="7" t="e">
        <f>IF('Download RegistrationByDate'!C86&gt;'Download RegistrationByDate'!C85,'Download RegistrationByDate'!C86,NA())</f>
        <v>#N/A</v>
      </c>
      <c r="D86" s="7">
        <f>'Download RegistrationByDate'!D86</f>
        <v>0</v>
      </c>
      <c r="E86" s="7" t="e">
        <f>IF('Download RegistrationByDate'!E86&gt;'Download RegistrationByDate'!E85,'Download RegistrationByDate'!E86,NA())</f>
        <v>#N/A</v>
      </c>
      <c r="F86" s="7">
        <f>'Download RegistrationByDate'!F86</f>
        <v>0</v>
      </c>
      <c r="G86" s="7" t="e">
        <f>IF('Download RegistrationByDate'!G86&gt;'Download RegistrationByDate'!G85,'Download RegistrationByDate'!G86,NA())</f>
        <v>#N/A</v>
      </c>
      <c r="H86" s="7">
        <f>'Download RegistrationByDate'!H86</f>
        <v>0</v>
      </c>
      <c r="I86" s="7" t="e">
        <f>IF('Download RegistrationByDate'!I86&gt;'Download RegistrationByDate'!I85,'Download RegistrationByDate'!I86,NA())</f>
        <v>#N/A</v>
      </c>
      <c r="J86" s="7">
        <f>'Download RegistrationByDate'!J86</f>
        <v>0</v>
      </c>
      <c r="K86" s="7" t="e">
        <f>IF('Download RegistrationByDate'!K86&gt;'Download RegistrationByDate'!K85,'Download RegistrationByDate'!K86,NA())</f>
        <v>#N/A</v>
      </c>
      <c r="L86" s="7">
        <f>'Download RegistrationByDate'!L86</f>
        <v>0</v>
      </c>
      <c r="M86" s="7" t="e">
        <f>IF('Download RegistrationByDate'!M86&gt;'Download RegistrationByDate'!M85,'Download RegistrationByDate'!M86,NA())</f>
        <v>#N/A</v>
      </c>
      <c r="N86" s="7">
        <f>'Download RegistrationByDate'!N86</f>
        <v>0</v>
      </c>
      <c r="O86" s="7" t="e">
        <f>IF('Download RegistrationByDate'!O86&gt;'Download RegistrationByDate'!O85,'Download RegistrationByDate'!O86,NA())</f>
        <v>#N/A</v>
      </c>
      <c r="P86" s="7">
        <f>'Download RegistrationByDate'!P86</f>
        <v>0</v>
      </c>
      <c r="Q86" s="7" t="e">
        <f>IF('Download RegistrationByDate'!Q86&gt;'Download RegistrationByDate'!Q85,'Download RegistrationByDate'!Q86,NA())</f>
        <v>#N/A</v>
      </c>
      <c r="R86" s="7">
        <f>'Download RegistrationByDate'!R86</f>
        <v>0</v>
      </c>
      <c r="S86" s="7">
        <f>'Download RegistrationByDate'!S86</f>
        <v>13</v>
      </c>
      <c r="T86" s="7">
        <f>'Download RegistrationByDate'!T86</f>
        <v>0</v>
      </c>
      <c r="U86" s="7" t="e">
        <f ca="1">IF(A86&lt;TODAY(),'Download RegistrationByDate'!U86,NA())</f>
        <v>#N/A</v>
      </c>
      <c r="V86" s="7">
        <f>'Download RegistrationByDate'!V86</f>
        <v>0</v>
      </c>
      <c r="W86" s="7">
        <f>'Download RegistrationByDate'!W86</f>
        <v>0</v>
      </c>
      <c r="X86" s="7">
        <f>'Download RegistrationByDate'!X86</f>
        <v>0</v>
      </c>
      <c r="Y86" s="7" t="e">
        <f ca="1">IF(A86&lt;TODAY(),'Download RegistrationByDate'!Y86,NA())</f>
        <v>#N/A</v>
      </c>
      <c r="Z86" s="7">
        <f>'Download RegistrationByDate'!Z86</f>
        <v>0</v>
      </c>
      <c r="AA86" s="7">
        <f>'Download RegistrationByDate'!AA86</f>
        <v>372</v>
      </c>
      <c r="AB86" s="7">
        <f>'Download RegistrationByDate'!AB86</f>
        <v>0</v>
      </c>
      <c r="AC86" s="7">
        <f>'Download RegistrationByDate'!AC86</f>
        <v>132</v>
      </c>
    </row>
    <row r="87" spans="1:29" customFormat="1">
      <c r="A87" s="33">
        <f>'Download RegistrationByDate'!A87</f>
        <v>43517</v>
      </c>
      <c r="B87" s="7">
        <f>'Download RegistrationByDate'!B87</f>
        <v>0</v>
      </c>
      <c r="C87" s="7" t="e">
        <f>IF('Download RegistrationByDate'!C87&gt;'Download RegistrationByDate'!C86,'Download RegistrationByDate'!C87,NA())</f>
        <v>#N/A</v>
      </c>
      <c r="D87" s="7">
        <f>'Download RegistrationByDate'!D87</f>
        <v>0</v>
      </c>
      <c r="E87" s="7" t="e">
        <f>IF('Download RegistrationByDate'!E87&gt;'Download RegistrationByDate'!E86,'Download RegistrationByDate'!E87,NA())</f>
        <v>#N/A</v>
      </c>
      <c r="F87" s="7">
        <f>'Download RegistrationByDate'!F87</f>
        <v>0</v>
      </c>
      <c r="G87" s="7" t="e">
        <f>IF('Download RegistrationByDate'!G87&gt;'Download RegistrationByDate'!G86,'Download RegistrationByDate'!G87,NA())</f>
        <v>#N/A</v>
      </c>
      <c r="H87" s="7">
        <f>'Download RegistrationByDate'!H87</f>
        <v>0</v>
      </c>
      <c r="I87" s="7" t="e">
        <f>IF('Download RegistrationByDate'!I87&gt;'Download RegistrationByDate'!I86,'Download RegistrationByDate'!I87,NA())</f>
        <v>#N/A</v>
      </c>
      <c r="J87" s="7">
        <f>'Download RegistrationByDate'!J87</f>
        <v>0</v>
      </c>
      <c r="K87" s="7" t="e">
        <f>IF('Download RegistrationByDate'!K87&gt;'Download RegistrationByDate'!K86,'Download RegistrationByDate'!K87,NA())</f>
        <v>#N/A</v>
      </c>
      <c r="L87" s="7">
        <f>'Download RegistrationByDate'!L87</f>
        <v>0</v>
      </c>
      <c r="M87" s="7" t="e">
        <f>IF('Download RegistrationByDate'!M87&gt;'Download RegistrationByDate'!M86,'Download RegistrationByDate'!M87,NA())</f>
        <v>#N/A</v>
      </c>
      <c r="N87" s="7">
        <f>'Download RegistrationByDate'!N87</f>
        <v>0</v>
      </c>
      <c r="O87" s="7" t="e">
        <f>IF('Download RegistrationByDate'!O87&gt;'Download RegistrationByDate'!O86,'Download RegistrationByDate'!O87,NA())</f>
        <v>#N/A</v>
      </c>
      <c r="P87" s="7">
        <f>'Download RegistrationByDate'!P87</f>
        <v>0</v>
      </c>
      <c r="Q87" s="7" t="e">
        <f>IF('Download RegistrationByDate'!Q87&gt;'Download RegistrationByDate'!Q86,'Download RegistrationByDate'!Q87,NA())</f>
        <v>#N/A</v>
      </c>
      <c r="R87" s="7">
        <f>'Download RegistrationByDate'!R87</f>
        <v>0</v>
      </c>
      <c r="S87" s="7">
        <f>'Download RegistrationByDate'!S87</f>
        <v>13</v>
      </c>
      <c r="T87" s="7">
        <f>'Download RegistrationByDate'!T87</f>
        <v>0</v>
      </c>
      <c r="U87" s="7" t="e">
        <f ca="1">IF(A87&lt;TODAY(),'Download RegistrationByDate'!U87,NA())</f>
        <v>#N/A</v>
      </c>
      <c r="V87" s="7">
        <f>'Download RegistrationByDate'!V87</f>
        <v>0</v>
      </c>
      <c r="W87" s="7">
        <f>'Download RegistrationByDate'!W87</f>
        <v>0</v>
      </c>
      <c r="X87" s="7">
        <f>'Download RegistrationByDate'!X87</f>
        <v>0</v>
      </c>
      <c r="Y87" s="7" t="e">
        <f ca="1">IF(A87&lt;TODAY(),'Download RegistrationByDate'!Y87,NA())</f>
        <v>#N/A</v>
      </c>
      <c r="Z87" s="7">
        <f>'Download RegistrationByDate'!Z87</f>
        <v>0</v>
      </c>
      <c r="AA87" s="7">
        <f>'Download RegistrationByDate'!AA87</f>
        <v>372</v>
      </c>
      <c r="AB87" s="7">
        <f>'Download RegistrationByDate'!AB87</f>
        <v>0</v>
      </c>
      <c r="AC87" s="7">
        <f>'Download RegistrationByDate'!AC87</f>
        <v>132</v>
      </c>
    </row>
    <row r="88" spans="1:29" customFormat="1">
      <c r="A88" s="33">
        <f>'Download RegistrationByDate'!A88</f>
        <v>43518</v>
      </c>
      <c r="B88" s="7">
        <f>'Download RegistrationByDate'!B88</f>
        <v>0</v>
      </c>
      <c r="C88" s="7" t="e">
        <f>IF('Download RegistrationByDate'!C88&gt;'Download RegistrationByDate'!C87,'Download RegistrationByDate'!C88,NA())</f>
        <v>#N/A</v>
      </c>
      <c r="D88" s="7">
        <f>'Download RegistrationByDate'!D88</f>
        <v>0</v>
      </c>
      <c r="E88" s="7" t="e">
        <f>IF('Download RegistrationByDate'!E88&gt;'Download RegistrationByDate'!E87,'Download RegistrationByDate'!E88,NA())</f>
        <v>#N/A</v>
      </c>
      <c r="F88" s="7">
        <f>'Download RegistrationByDate'!F88</f>
        <v>0</v>
      </c>
      <c r="G88" s="7" t="e">
        <f>IF('Download RegistrationByDate'!G88&gt;'Download RegistrationByDate'!G87,'Download RegistrationByDate'!G88,NA())</f>
        <v>#N/A</v>
      </c>
      <c r="H88" s="7">
        <f>'Download RegistrationByDate'!H88</f>
        <v>0</v>
      </c>
      <c r="I88" s="7" t="e">
        <f>IF('Download RegistrationByDate'!I88&gt;'Download RegistrationByDate'!I87,'Download RegistrationByDate'!I88,NA())</f>
        <v>#N/A</v>
      </c>
      <c r="J88" s="7">
        <f>'Download RegistrationByDate'!J88</f>
        <v>0</v>
      </c>
      <c r="K88" s="7" t="e">
        <f>IF('Download RegistrationByDate'!K88&gt;'Download RegistrationByDate'!K87,'Download RegistrationByDate'!K88,NA())</f>
        <v>#N/A</v>
      </c>
      <c r="L88" s="7">
        <f>'Download RegistrationByDate'!L88</f>
        <v>0</v>
      </c>
      <c r="M88" s="7" t="e">
        <f>IF('Download RegistrationByDate'!M88&gt;'Download RegistrationByDate'!M87,'Download RegistrationByDate'!M88,NA())</f>
        <v>#N/A</v>
      </c>
      <c r="N88" s="7">
        <f>'Download RegistrationByDate'!N88</f>
        <v>0</v>
      </c>
      <c r="O88" s="7" t="e">
        <f>IF('Download RegistrationByDate'!O88&gt;'Download RegistrationByDate'!O87,'Download RegistrationByDate'!O88,NA())</f>
        <v>#N/A</v>
      </c>
      <c r="P88" s="7">
        <f>'Download RegistrationByDate'!P88</f>
        <v>0</v>
      </c>
      <c r="Q88" s="7" t="e">
        <f>IF('Download RegistrationByDate'!Q88&gt;'Download RegistrationByDate'!Q87,'Download RegistrationByDate'!Q88,NA())</f>
        <v>#N/A</v>
      </c>
      <c r="R88" s="7">
        <f>'Download RegistrationByDate'!R88</f>
        <v>0</v>
      </c>
      <c r="S88" s="7">
        <f>'Download RegistrationByDate'!S88</f>
        <v>13</v>
      </c>
      <c r="T88" s="7">
        <f>'Download RegistrationByDate'!T88</f>
        <v>0</v>
      </c>
      <c r="U88" s="7" t="e">
        <f ca="1">IF(A88&lt;TODAY(),'Download RegistrationByDate'!U88,NA())</f>
        <v>#N/A</v>
      </c>
      <c r="V88" s="7">
        <f>'Download RegistrationByDate'!V88</f>
        <v>0</v>
      </c>
      <c r="W88" s="7">
        <f>'Download RegistrationByDate'!W88</f>
        <v>0</v>
      </c>
      <c r="X88" s="7">
        <f>'Download RegistrationByDate'!X88</f>
        <v>0</v>
      </c>
      <c r="Y88" s="7" t="e">
        <f ca="1">IF(A88&lt;TODAY(),'Download RegistrationByDate'!Y88,NA())</f>
        <v>#N/A</v>
      </c>
      <c r="Z88" s="7">
        <f>'Download RegistrationByDate'!Z88</f>
        <v>0</v>
      </c>
      <c r="AA88" s="7">
        <f>'Download RegistrationByDate'!AA88</f>
        <v>372</v>
      </c>
      <c r="AB88" s="7">
        <f>'Download RegistrationByDate'!AB88</f>
        <v>0</v>
      </c>
      <c r="AC88" s="7">
        <f>'Download RegistrationByDate'!AC88</f>
        <v>132</v>
      </c>
    </row>
    <row r="89" spans="1:29" customFormat="1">
      <c r="A89" s="33">
        <f>'Download RegistrationByDate'!A89</f>
        <v>43519</v>
      </c>
      <c r="B89" s="7">
        <f>'Download RegistrationByDate'!B89</f>
        <v>0</v>
      </c>
      <c r="C89" s="7" t="e">
        <f>IF('Download RegistrationByDate'!C89&gt;'Download RegistrationByDate'!C88,'Download RegistrationByDate'!C89,NA())</f>
        <v>#N/A</v>
      </c>
      <c r="D89" s="7">
        <f>'Download RegistrationByDate'!D89</f>
        <v>0</v>
      </c>
      <c r="E89" s="7" t="e">
        <f>IF('Download RegistrationByDate'!E89&gt;'Download RegistrationByDate'!E88,'Download RegistrationByDate'!E89,NA())</f>
        <v>#N/A</v>
      </c>
      <c r="F89" s="7">
        <f>'Download RegistrationByDate'!F89</f>
        <v>0</v>
      </c>
      <c r="G89" s="7" t="e">
        <f>IF('Download RegistrationByDate'!G89&gt;'Download RegistrationByDate'!G88,'Download RegistrationByDate'!G89,NA())</f>
        <v>#N/A</v>
      </c>
      <c r="H89" s="7">
        <f>'Download RegistrationByDate'!H89</f>
        <v>0</v>
      </c>
      <c r="I89" s="7" t="e">
        <f>IF('Download RegistrationByDate'!I89&gt;'Download RegistrationByDate'!I88,'Download RegistrationByDate'!I89,NA())</f>
        <v>#N/A</v>
      </c>
      <c r="J89" s="7">
        <f>'Download RegistrationByDate'!J89</f>
        <v>0</v>
      </c>
      <c r="K89" s="7" t="e">
        <f>IF('Download RegistrationByDate'!K89&gt;'Download RegistrationByDate'!K88,'Download RegistrationByDate'!K89,NA())</f>
        <v>#N/A</v>
      </c>
      <c r="L89" s="7">
        <f>'Download RegistrationByDate'!L89</f>
        <v>0</v>
      </c>
      <c r="M89" s="7" t="e">
        <f>IF('Download RegistrationByDate'!M89&gt;'Download RegistrationByDate'!M88,'Download RegistrationByDate'!M89,NA())</f>
        <v>#N/A</v>
      </c>
      <c r="N89" s="7">
        <f>'Download RegistrationByDate'!N89</f>
        <v>0</v>
      </c>
      <c r="O89" s="7" t="e">
        <f>IF('Download RegistrationByDate'!O89&gt;'Download RegistrationByDate'!O88,'Download RegistrationByDate'!O89,NA())</f>
        <v>#N/A</v>
      </c>
      <c r="P89" s="7">
        <f>'Download RegistrationByDate'!P89</f>
        <v>0</v>
      </c>
      <c r="Q89" s="7" t="e">
        <f>IF('Download RegistrationByDate'!Q89&gt;'Download RegistrationByDate'!Q88,'Download RegistrationByDate'!Q89,NA())</f>
        <v>#N/A</v>
      </c>
      <c r="R89" s="7">
        <f>'Download RegistrationByDate'!R89</f>
        <v>0</v>
      </c>
      <c r="S89" s="7">
        <f>'Download RegistrationByDate'!S89</f>
        <v>13</v>
      </c>
      <c r="T89" s="7">
        <f>'Download RegistrationByDate'!T89</f>
        <v>0</v>
      </c>
      <c r="U89" s="7" t="e">
        <f ca="1">IF(A89&lt;TODAY(),'Download RegistrationByDate'!U89,NA())</f>
        <v>#N/A</v>
      </c>
      <c r="V89" s="7">
        <f>'Download RegistrationByDate'!V89</f>
        <v>0</v>
      </c>
      <c r="W89" s="7">
        <f>'Download RegistrationByDate'!W89</f>
        <v>0</v>
      </c>
      <c r="X89" s="7">
        <f>'Download RegistrationByDate'!X89</f>
        <v>0</v>
      </c>
      <c r="Y89" s="7" t="e">
        <f ca="1">IF(A89&lt;TODAY(),'Download RegistrationByDate'!Y89,NA())</f>
        <v>#N/A</v>
      </c>
      <c r="Z89" s="7">
        <f>'Download RegistrationByDate'!Z89</f>
        <v>0</v>
      </c>
      <c r="AA89" s="7">
        <f>'Download RegistrationByDate'!AA89</f>
        <v>372</v>
      </c>
      <c r="AB89" s="7">
        <f>'Download RegistrationByDate'!AB89</f>
        <v>0</v>
      </c>
      <c r="AC89" s="7">
        <f>'Download RegistrationByDate'!AC89</f>
        <v>132</v>
      </c>
    </row>
    <row r="90" spans="1:29" customFormat="1">
      <c r="A90" s="33">
        <f>'Download RegistrationByDate'!A90</f>
        <v>43520</v>
      </c>
      <c r="B90" s="7">
        <f>'Download RegistrationByDate'!B90</f>
        <v>0</v>
      </c>
      <c r="C90" s="7" t="e">
        <f>IF('Download RegistrationByDate'!C90&gt;'Download RegistrationByDate'!C89,'Download RegistrationByDate'!C90,NA())</f>
        <v>#N/A</v>
      </c>
      <c r="D90" s="7">
        <f>'Download RegistrationByDate'!D90</f>
        <v>0</v>
      </c>
      <c r="E90" s="7" t="e">
        <f>IF('Download RegistrationByDate'!E90&gt;'Download RegistrationByDate'!E89,'Download RegistrationByDate'!E90,NA())</f>
        <v>#N/A</v>
      </c>
      <c r="F90" s="7">
        <f>'Download RegistrationByDate'!F90</f>
        <v>0</v>
      </c>
      <c r="G90" s="7" t="e">
        <f>IF('Download RegistrationByDate'!G90&gt;'Download RegistrationByDate'!G89,'Download RegistrationByDate'!G90,NA())</f>
        <v>#N/A</v>
      </c>
      <c r="H90" s="7">
        <f>'Download RegistrationByDate'!H90</f>
        <v>0</v>
      </c>
      <c r="I90" s="7" t="e">
        <f>IF('Download RegistrationByDate'!I90&gt;'Download RegistrationByDate'!I89,'Download RegistrationByDate'!I90,NA())</f>
        <v>#N/A</v>
      </c>
      <c r="J90" s="7">
        <f>'Download RegistrationByDate'!J90</f>
        <v>0</v>
      </c>
      <c r="K90" s="7" t="e">
        <f>IF('Download RegistrationByDate'!K90&gt;'Download RegistrationByDate'!K89,'Download RegistrationByDate'!K90,NA())</f>
        <v>#N/A</v>
      </c>
      <c r="L90" s="7">
        <f>'Download RegistrationByDate'!L90</f>
        <v>0</v>
      </c>
      <c r="M90" s="7" t="e">
        <f>IF('Download RegistrationByDate'!M90&gt;'Download RegistrationByDate'!M89,'Download RegistrationByDate'!M90,NA())</f>
        <v>#N/A</v>
      </c>
      <c r="N90" s="7">
        <f>'Download RegistrationByDate'!N90</f>
        <v>0</v>
      </c>
      <c r="O90" s="7" t="e">
        <f>IF('Download RegistrationByDate'!O90&gt;'Download RegistrationByDate'!O89,'Download RegistrationByDate'!O90,NA())</f>
        <v>#N/A</v>
      </c>
      <c r="P90" s="7">
        <f>'Download RegistrationByDate'!P90</f>
        <v>0</v>
      </c>
      <c r="Q90" s="7" t="e">
        <f>IF('Download RegistrationByDate'!Q90&gt;'Download RegistrationByDate'!Q89,'Download RegistrationByDate'!Q90,NA())</f>
        <v>#N/A</v>
      </c>
      <c r="R90" s="7">
        <f>'Download RegistrationByDate'!R90</f>
        <v>0</v>
      </c>
      <c r="S90" s="7">
        <f>'Download RegistrationByDate'!S90</f>
        <v>13</v>
      </c>
      <c r="T90" s="7">
        <f>'Download RegistrationByDate'!T90</f>
        <v>0</v>
      </c>
      <c r="U90" s="7" t="e">
        <f ca="1">IF(A90&lt;TODAY(),'Download RegistrationByDate'!U90,NA())</f>
        <v>#N/A</v>
      </c>
      <c r="V90" s="7">
        <f>'Download RegistrationByDate'!V90</f>
        <v>0</v>
      </c>
      <c r="W90" s="7">
        <f>'Download RegistrationByDate'!W90</f>
        <v>0</v>
      </c>
      <c r="X90" s="7">
        <f>'Download RegistrationByDate'!X90</f>
        <v>0</v>
      </c>
      <c r="Y90" s="7" t="e">
        <f ca="1">IF(A90&lt;TODAY(),'Download RegistrationByDate'!Y90,NA())</f>
        <v>#N/A</v>
      </c>
      <c r="Z90" s="7">
        <f>'Download RegistrationByDate'!Z90</f>
        <v>0</v>
      </c>
      <c r="AA90" s="7">
        <f>'Download RegistrationByDate'!AA90</f>
        <v>372</v>
      </c>
      <c r="AB90" s="7">
        <f>'Download RegistrationByDate'!AB90</f>
        <v>0</v>
      </c>
      <c r="AC90" s="7">
        <f>'Download RegistrationByDate'!AC90</f>
        <v>132</v>
      </c>
    </row>
    <row r="91" spans="1:29" customFormat="1">
      <c r="A91" s="33">
        <f>'Download RegistrationByDate'!A91</f>
        <v>43521</v>
      </c>
      <c r="B91" s="7">
        <f>'Download RegistrationByDate'!B91</f>
        <v>0</v>
      </c>
      <c r="C91" s="7" t="e">
        <f>IF('Download RegistrationByDate'!C91&gt;'Download RegistrationByDate'!C90,'Download RegistrationByDate'!C91,NA())</f>
        <v>#N/A</v>
      </c>
      <c r="D91" s="7">
        <f>'Download RegistrationByDate'!D91</f>
        <v>0</v>
      </c>
      <c r="E91" s="7" t="e">
        <f>IF('Download RegistrationByDate'!E91&gt;'Download RegistrationByDate'!E90,'Download RegistrationByDate'!E91,NA())</f>
        <v>#N/A</v>
      </c>
      <c r="F91" s="7">
        <f>'Download RegistrationByDate'!F91</f>
        <v>0</v>
      </c>
      <c r="G91" s="7" t="e">
        <f>IF('Download RegistrationByDate'!G91&gt;'Download RegistrationByDate'!G90,'Download RegistrationByDate'!G91,NA())</f>
        <v>#N/A</v>
      </c>
      <c r="H91" s="7">
        <f>'Download RegistrationByDate'!H91</f>
        <v>0</v>
      </c>
      <c r="I91" s="7" t="e">
        <f>IF('Download RegistrationByDate'!I91&gt;'Download RegistrationByDate'!I90,'Download RegistrationByDate'!I91,NA())</f>
        <v>#N/A</v>
      </c>
      <c r="J91" s="7">
        <f>'Download RegistrationByDate'!J91</f>
        <v>0</v>
      </c>
      <c r="K91" s="7" t="e">
        <f>IF('Download RegistrationByDate'!K91&gt;'Download RegistrationByDate'!K90,'Download RegistrationByDate'!K91,NA())</f>
        <v>#N/A</v>
      </c>
      <c r="L91" s="7">
        <f>'Download RegistrationByDate'!L91</f>
        <v>0</v>
      </c>
      <c r="M91" s="7" t="e">
        <f>IF('Download RegistrationByDate'!M91&gt;'Download RegistrationByDate'!M90,'Download RegistrationByDate'!M91,NA())</f>
        <v>#N/A</v>
      </c>
      <c r="N91" s="7">
        <f>'Download RegistrationByDate'!N91</f>
        <v>0</v>
      </c>
      <c r="O91" s="7" t="e">
        <f>IF('Download RegistrationByDate'!O91&gt;'Download RegistrationByDate'!O90,'Download RegistrationByDate'!O91,NA())</f>
        <v>#N/A</v>
      </c>
      <c r="P91" s="7">
        <f>'Download RegistrationByDate'!P91</f>
        <v>0</v>
      </c>
      <c r="Q91" s="7" t="e">
        <f>IF('Download RegistrationByDate'!Q91&gt;'Download RegistrationByDate'!Q90,'Download RegistrationByDate'!Q91,NA())</f>
        <v>#N/A</v>
      </c>
      <c r="R91" s="7">
        <f>'Download RegistrationByDate'!R91</f>
        <v>0</v>
      </c>
      <c r="S91" s="7">
        <f>'Download RegistrationByDate'!S91</f>
        <v>13</v>
      </c>
      <c r="T91" s="7">
        <f>'Download RegistrationByDate'!T91</f>
        <v>0</v>
      </c>
      <c r="U91" s="7" t="e">
        <f ca="1">IF(A91&lt;TODAY(),'Download RegistrationByDate'!U91,NA())</f>
        <v>#N/A</v>
      </c>
      <c r="V91" s="7">
        <f>'Download RegistrationByDate'!V91</f>
        <v>0</v>
      </c>
      <c r="W91" s="7">
        <f>'Download RegistrationByDate'!W91</f>
        <v>0</v>
      </c>
      <c r="X91" s="7">
        <f>'Download RegistrationByDate'!X91</f>
        <v>0</v>
      </c>
      <c r="Y91" s="7" t="e">
        <f ca="1">IF(A91&lt;TODAY(),'Download RegistrationByDate'!Y91,NA())</f>
        <v>#N/A</v>
      </c>
      <c r="Z91" s="7">
        <f>'Download RegistrationByDate'!Z91</f>
        <v>0</v>
      </c>
      <c r="AA91" s="7">
        <f>'Download RegistrationByDate'!AA91</f>
        <v>372</v>
      </c>
      <c r="AB91" s="7">
        <f>'Download RegistrationByDate'!AB91</f>
        <v>0</v>
      </c>
      <c r="AC91" s="7">
        <f>'Download RegistrationByDate'!AC91</f>
        <v>132</v>
      </c>
    </row>
    <row r="92" spans="1:29" customFormat="1">
      <c r="A92" s="33">
        <f>'Download RegistrationByDate'!A92</f>
        <v>43522</v>
      </c>
      <c r="B92" s="7">
        <f>'Download RegistrationByDate'!B92</f>
        <v>0</v>
      </c>
      <c r="C92" s="7" t="e">
        <f>IF('Download RegistrationByDate'!C92&gt;'Download RegistrationByDate'!C91,'Download RegistrationByDate'!C92,NA())</f>
        <v>#N/A</v>
      </c>
      <c r="D92" s="7">
        <f>'Download RegistrationByDate'!D92</f>
        <v>0</v>
      </c>
      <c r="E92" s="7" t="e">
        <f>IF('Download RegistrationByDate'!E92&gt;'Download RegistrationByDate'!E91,'Download RegistrationByDate'!E92,NA())</f>
        <v>#N/A</v>
      </c>
      <c r="F92" s="7">
        <f>'Download RegistrationByDate'!F92</f>
        <v>0</v>
      </c>
      <c r="G92" s="7" t="e">
        <f>IF('Download RegistrationByDate'!G92&gt;'Download RegistrationByDate'!G91,'Download RegistrationByDate'!G92,NA())</f>
        <v>#N/A</v>
      </c>
      <c r="H92" s="7">
        <f>'Download RegistrationByDate'!H92</f>
        <v>0</v>
      </c>
      <c r="I92" s="7" t="e">
        <f>IF('Download RegistrationByDate'!I92&gt;'Download RegistrationByDate'!I91,'Download RegistrationByDate'!I92,NA())</f>
        <v>#N/A</v>
      </c>
      <c r="J92" s="7">
        <f>'Download RegistrationByDate'!J92</f>
        <v>0</v>
      </c>
      <c r="K92" s="7" t="e">
        <f>IF('Download RegistrationByDate'!K92&gt;'Download RegistrationByDate'!K91,'Download RegistrationByDate'!K92,NA())</f>
        <v>#N/A</v>
      </c>
      <c r="L92" s="7">
        <f>'Download RegistrationByDate'!L92</f>
        <v>0</v>
      </c>
      <c r="M92" s="7" t="e">
        <f>IF('Download RegistrationByDate'!M92&gt;'Download RegistrationByDate'!M91,'Download RegistrationByDate'!M92,NA())</f>
        <v>#N/A</v>
      </c>
      <c r="N92" s="7">
        <f>'Download RegistrationByDate'!N92</f>
        <v>0</v>
      </c>
      <c r="O92" s="7" t="e">
        <f>IF('Download RegistrationByDate'!O92&gt;'Download RegistrationByDate'!O91,'Download RegistrationByDate'!O92,NA())</f>
        <v>#N/A</v>
      </c>
      <c r="P92" s="7">
        <f>'Download RegistrationByDate'!P92</f>
        <v>0</v>
      </c>
      <c r="Q92" s="7" t="e">
        <f>IF('Download RegistrationByDate'!Q92&gt;'Download RegistrationByDate'!Q91,'Download RegistrationByDate'!Q92,NA())</f>
        <v>#N/A</v>
      </c>
      <c r="R92" s="7">
        <f>'Download RegistrationByDate'!R92</f>
        <v>0</v>
      </c>
      <c r="S92" s="7">
        <f>'Download RegistrationByDate'!S92</f>
        <v>13</v>
      </c>
      <c r="T92" s="7">
        <f>'Download RegistrationByDate'!T92</f>
        <v>0</v>
      </c>
      <c r="U92" s="7" t="e">
        <f ca="1">IF(A92&lt;TODAY(),'Download RegistrationByDate'!U92,NA())</f>
        <v>#N/A</v>
      </c>
      <c r="V92" s="7">
        <f>'Download RegistrationByDate'!V92</f>
        <v>0</v>
      </c>
      <c r="W92" s="7">
        <f>'Download RegistrationByDate'!W92</f>
        <v>0</v>
      </c>
      <c r="X92" s="7">
        <f>'Download RegistrationByDate'!X92</f>
        <v>0</v>
      </c>
      <c r="Y92" s="7" t="e">
        <f ca="1">IF(A92&lt;TODAY(),'Download RegistrationByDate'!Y92,NA())</f>
        <v>#N/A</v>
      </c>
      <c r="Z92" s="7">
        <f>'Download RegistrationByDate'!Z92</f>
        <v>0</v>
      </c>
      <c r="AA92" s="7">
        <f>'Download RegistrationByDate'!AA92</f>
        <v>372</v>
      </c>
      <c r="AB92" s="7">
        <f>'Download RegistrationByDate'!AB92</f>
        <v>0</v>
      </c>
      <c r="AC92" s="7">
        <f>'Download RegistrationByDate'!AC92</f>
        <v>132</v>
      </c>
    </row>
    <row r="93" spans="1:29" customFormat="1">
      <c r="A93" s="33">
        <f>'Download RegistrationByDate'!A93</f>
        <v>43523</v>
      </c>
      <c r="B93" s="7">
        <f>'Download RegistrationByDate'!B93</f>
        <v>0</v>
      </c>
      <c r="C93" s="7" t="e">
        <f>IF('Download RegistrationByDate'!C93&gt;'Download RegistrationByDate'!C92,'Download RegistrationByDate'!C93,NA())</f>
        <v>#N/A</v>
      </c>
      <c r="D93" s="7">
        <f>'Download RegistrationByDate'!D93</f>
        <v>0</v>
      </c>
      <c r="E93" s="7" t="e">
        <f>IF('Download RegistrationByDate'!E93&gt;'Download RegistrationByDate'!E92,'Download RegistrationByDate'!E93,NA())</f>
        <v>#N/A</v>
      </c>
      <c r="F93" s="7">
        <f>'Download RegistrationByDate'!F93</f>
        <v>0</v>
      </c>
      <c r="G93" s="7" t="e">
        <f>IF('Download RegistrationByDate'!G93&gt;'Download RegistrationByDate'!G92,'Download RegistrationByDate'!G93,NA())</f>
        <v>#N/A</v>
      </c>
      <c r="H93" s="7">
        <f>'Download RegistrationByDate'!H93</f>
        <v>0</v>
      </c>
      <c r="I93" s="7" t="e">
        <f>IF('Download RegistrationByDate'!I93&gt;'Download RegistrationByDate'!I92,'Download RegistrationByDate'!I93,NA())</f>
        <v>#N/A</v>
      </c>
      <c r="J93" s="7">
        <f>'Download RegistrationByDate'!J93</f>
        <v>0</v>
      </c>
      <c r="K93" s="7" t="e">
        <f>IF('Download RegistrationByDate'!K93&gt;'Download RegistrationByDate'!K92,'Download RegistrationByDate'!K93,NA())</f>
        <v>#N/A</v>
      </c>
      <c r="L93" s="7">
        <f>'Download RegistrationByDate'!L93</f>
        <v>0</v>
      </c>
      <c r="M93" s="7" t="e">
        <f>IF('Download RegistrationByDate'!M93&gt;'Download RegistrationByDate'!M92,'Download RegistrationByDate'!M93,NA())</f>
        <v>#N/A</v>
      </c>
      <c r="N93" s="7">
        <f>'Download RegistrationByDate'!N93</f>
        <v>0</v>
      </c>
      <c r="O93" s="7" t="e">
        <f>IF('Download RegistrationByDate'!O93&gt;'Download RegistrationByDate'!O92,'Download RegistrationByDate'!O93,NA())</f>
        <v>#N/A</v>
      </c>
      <c r="P93" s="7">
        <f>'Download RegistrationByDate'!P93</f>
        <v>0</v>
      </c>
      <c r="Q93" s="7" t="e">
        <f>IF('Download RegistrationByDate'!Q93&gt;'Download RegistrationByDate'!Q92,'Download RegistrationByDate'!Q93,NA())</f>
        <v>#N/A</v>
      </c>
      <c r="R93" s="7">
        <f>'Download RegistrationByDate'!R93</f>
        <v>0</v>
      </c>
      <c r="S93" s="7">
        <f>'Download RegistrationByDate'!S93</f>
        <v>13</v>
      </c>
      <c r="T93" s="7">
        <f>'Download RegistrationByDate'!T93</f>
        <v>0</v>
      </c>
      <c r="U93" s="7" t="e">
        <f ca="1">IF(A93&lt;TODAY(),'Download RegistrationByDate'!U93,NA())</f>
        <v>#N/A</v>
      </c>
      <c r="V93" s="7">
        <f>'Download RegistrationByDate'!V93</f>
        <v>0</v>
      </c>
      <c r="W93" s="7">
        <f>'Download RegistrationByDate'!W93</f>
        <v>0</v>
      </c>
      <c r="X93" s="7">
        <f>'Download RegistrationByDate'!X93</f>
        <v>0</v>
      </c>
      <c r="Y93" s="7" t="e">
        <f ca="1">IF(A93&lt;TODAY(),'Download RegistrationByDate'!Y93,NA())</f>
        <v>#N/A</v>
      </c>
      <c r="Z93" s="7">
        <f>'Download RegistrationByDate'!Z93</f>
        <v>0</v>
      </c>
      <c r="AA93" s="7">
        <f>'Download RegistrationByDate'!AA93</f>
        <v>372</v>
      </c>
      <c r="AB93" s="7">
        <f>'Download RegistrationByDate'!AB93</f>
        <v>0</v>
      </c>
      <c r="AC93" s="7">
        <f>'Download RegistrationByDate'!AC93</f>
        <v>132</v>
      </c>
    </row>
    <row r="94" spans="1:29" customFormat="1">
      <c r="A94" s="33">
        <f>'Download RegistrationByDate'!A94</f>
        <v>43524</v>
      </c>
      <c r="B94" s="7">
        <f>'Download RegistrationByDate'!B94</f>
        <v>0</v>
      </c>
      <c r="C94" s="7" t="e">
        <f>IF('Download RegistrationByDate'!C94&gt;'Download RegistrationByDate'!C93,'Download RegistrationByDate'!C94,NA())</f>
        <v>#N/A</v>
      </c>
      <c r="D94" s="7">
        <f>'Download RegistrationByDate'!D94</f>
        <v>0</v>
      </c>
      <c r="E94" s="7" t="e">
        <f>IF('Download RegistrationByDate'!E94&gt;'Download RegistrationByDate'!E93,'Download RegistrationByDate'!E94,NA())</f>
        <v>#N/A</v>
      </c>
      <c r="F94" s="7">
        <f>'Download RegistrationByDate'!F94</f>
        <v>0</v>
      </c>
      <c r="G94" s="7" t="e">
        <f>IF('Download RegistrationByDate'!G94&gt;'Download RegistrationByDate'!G93,'Download RegistrationByDate'!G94,NA())</f>
        <v>#N/A</v>
      </c>
      <c r="H94" s="7">
        <f>'Download RegistrationByDate'!H94</f>
        <v>0</v>
      </c>
      <c r="I94" s="7" t="e">
        <f>IF('Download RegistrationByDate'!I94&gt;'Download RegistrationByDate'!I93,'Download RegistrationByDate'!I94,NA())</f>
        <v>#N/A</v>
      </c>
      <c r="J94" s="7">
        <f>'Download RegistrationByDate'!J94</f>
        <v>0</v>
      </c>
      <c r="K94" s="7" t="e">
        <f>IF('Download RegistrationByDate'!K94&gt;'Download RegistrationByDate'!K93,'Download RegistrationByDate'!K94,NA())</f>
        <v>#N/A</v>
      </c>
      <c r="L94" s="7">
        <f>'Download RegistrationByDate'!L94</f>
        <v>0</v>
      </c>
      <c r="M94" s="7" t="e">
        <f>IF('Download RegistrationByDate'!M94&gt;'Download RegistrationByDate'!M93,'Download RegistrationByDate'!M94,NA())</f>
        <v>#N/A</v>
      </c>
      <c r="N94" s="7">
        <f>'Download RegistrationByDate'!N94</f>
        <v>0</v>
      </c>
      <c r="O94" s="7" t="e">
        <f>IF('Download RegistrationByDate'!O94&gt;'Download RegistrationByDate'!O93,'Download RegistrationByDate'!O94,NA())</f>
        <v>#N/A</v>
      </c>
      <c r="P94" s="7">
        <f>'Download RegistrationByDate'!P94</f>
        <v>0</v>
      </c>
      <c r="Q94" s="7" t="e">
        <f>IF('Download RegistrationByDate'!Q94&gt;'Download RegistrationByDate'!Q93,'Download RegistrationByDate'!Q94,NA())</f>
        <v>#N/A</v>
      </c>
      <c r="R94" s="7">
        <f>'Download RegistrationByDate'!R94</f>
        <v>0</v>
      </c>
      <c r="S94" s="7">
        <f>'Download RegistrationByDate'!S94</f>
        <v>13</v>
      </c>
      <c r="T94" s="7">
        <f>'Download RegistrationByDate'!T94</f>
        <v>0</v>
      </c>
      <c r="U94" s="7" t="e">
        <f ca="1">IF(A94&lt;TODAY(),'Download RegistrationByDate'!U94,NA())</f>
        <v>#N/A</v>
      </c>
      <c r="V94" s="7">
        <f>'Download RegistrationByDate'!V94</f>
        <v>0</v>
      </c>
      <c r="W94" s="7">
        <f>'Download RegistrationByDate'!W94</f>
        <v>0</v>
      </c>
      <c r="X94" s="7">
        <f>'Download RegistrationByDate'!X94</f>
        <v>0</v>
      </c>
      <c r="Y94" s="7" t="e">
        <f ca="1">IF(A94&lt;TODAY(),'Download RegistrationByDate'!Y94,NA())</f>
        <v>#N/A</v>
      </c>
      <c r="Z94" s="7">
        <f>'Download RegistrationByDate'!Z94</f>
        <v>0</v>
      </c>
      <c r="AA94" s="7">
        <f>'Download RegistrationByDate'!AA94</f>
        <v>372</v>
      </c>
      <c r="AB94" s="7">
        <f>'Download RegistrationByDate'!AB94</f>
        <v>0</v>
      </c>
      <c r="AC94" s="7">
        <f>'Download RegistrationByDate'!AC94</f>
        <v>132</v>
      </c>
    </row>
    <row r="95" spans="1:29" customFormat="1">
      <c r="A95" s="33">
        <f>'Download RegistrationByDate'!A95</f>
        <v>43525</v>
      </c>
      <c r="B95" s="7">
        <f>'Download RegistrationByDate'!B95</f>
        <v>0</v>
      </c>
      <c r="C95" s="7" t="e">
        <f>IF('Download RegistrationByDate'!C95&gt;'Download RegistrationByDate'!C94,'Download RegistrationByDate'!C95,NA())</f>
        <v>#N/A</v>
      </c>
      <c r="D95" s="7">
        <f>'Download RegistrationByDate'!D95</f>
        <v>0</v>
      </c>
      <c r="E95" s="7" t="e">
        <f>IF('Download RegistrationByDate'!E95&gt;'Download RegistrationByDate'!E94,'Download RegistrationByDate'!E95,NA())</f>
        <v>#N/A</v>
      </c>
      <c r="F95" s="7">
        <f>'Download RegistrationByDate'!F95</f>
        <v>0</v>
      </c>
      <c r="G95" s="7" t="e">
        <f>IF('Download RegistrationByDate'!G95&gt;'Download RegistrationByDate'!G94,'Download RegistrationByDate'!G95,NA())</f>
        <v>#N/A</v>
      </c>
      <c r="H95" s="7">
        <f>'Download RegistrationByDate'!H95</f>
        <v>0</v>
      </c>
      <c r="I95" s="7" t="e">
        <f>IF('Download RegistrationByDate'!I95&gt;'Download RegistrationByDate'!I94,'Download RegistrationByDate'!I95,NA())</f>
        <v>#N/A</v>
      </c>
      <c r="J95" s="7">
        <f>'Download RegistrationByDate'!J95</f>
        <v>0</v>
      </c>
      <c r="K95" s="7" t="e">
        <f>IF('Download RegistrationByDate'!K95&gt;'Download RegistrationByDate'!K94,'Download RegistrationByDate'!K95,NA())</f>
        <v>#N/A</v>
      </c>
      <c r="L95" s="7">
        <f>'Download RegistrationByDate'!L95</f>
        <v>0</v>
      </c>
      <c r="M95" s="7" t="e">
        <f>IF('Download RegistrationByDate'!M95&gt;'Download RegistrationByDate'!M94,'Download RegistrationByDate'!M95,NA())</f>
        <v>#N/A</v>
      </c>
      <c r="N95" s="7">
        <f>'Download RegistrationByDate'!N95</f>
        <v>0</v>
      </c>
      <c r="O95" s="7" t="e">
        <f>IF('Download RegistrationByDate'!O95&gt;'Download RegistrationByDate'!O94,'Download RegistrationByDate'!O95,NA())</f>
        <v>#N/A</v>
      </c>
      <c r="P95" s="7">
        <f>'Download RegistrationByDate'!P95</f>
        <v>0</v>
      </c>
      <c r="Q95" s="7" t="e">
        <f>IF('Download RegistrationByDate'!Q95&gt;'Download RegistrationByDate'!Q94,'Download RegistrationByDate'!Q95,NA())</f>
        <v>#N/A</v>
      </c>
      <c r="R95" s="7">
        <f>'Download RegistrationByDate'!R95</f>
        <v>0</v>
      </c>
      <c r="S95" s="7">
        <f>'Download RegistrationByDate'!S95</f>
        <v>13</v>
      </c>
      <c r="T95" s="7">
        <f>'Download RegistrationByDate'!T95</f>
        <v>0</v>
      </c>
      <c r="U95" s="7" t="e">
        <f ca="1">IF(A95&lt;TODAY(),'Download RegistrationByDate'!U95,NA())</f>
        <v>#N/A</v>
      </c>
      <c r="V95" s="7">
        <f>'Download RegistrationByDate'!V95</f>
        <v>0</v>
      </c>
      <c r="W95" s="7">
        <f>'Download RegistrationByDate'!W95</f>
        <v>0</v>
      </c>
      <c r="X95" s="7">
        <f>'Download RegistrationByDate'!X95</f>
        <v>0</v>
      </c>
      <c r="Y95" s="7" t="e">
        <f ca="1">IF(A95&lt;TODAY(),'Download RegistrationByDate'!Y95,NA())</f>
        <v>#N/A</v>
      </c>
      <c r="Z95" s="7">
        <f>'Download RegistrationByDate'!Z95</f>
        <v>0</v>
      </c>
      <c r="AA95" s="7">
        <f>'Download RegistrationByDate'!AA95</f>
        <v>372</v>
      </c>
      <c r="AB95" s="7">
        <f>'Download RegistrationByDate'!AB95</f>
        <v>0</v>
      </c>
      <c r="AC95" s="7">
        <f>'Download RegistrationByDate'!AC95</f>
        <v>132</v>
      </c>
    </row>
    <row r="96" spans="1:29" customFormat="1">
      <c r="A96" s="33">
        <f>'Download RegistrationByDate'!A96</f>
        <v>43526</v>
      </c>
      <c r="B96" s="7">
        <f>'Download RegistrationByDate'!B96</f>
        <v>0</v>
      </c>
      <c r="C96" s="7" t="e">
        <f>IF('Download RegistrationByDate'!C96&gt;'Download RegistrationByDate'!C95,'Download RegistrationByDate'!C96,NA())</f>
        <v>#N/A</v>
      </c>
      <c r="D96" s="7">
        <f>'Download RegistrationByDate'!D96</f>
        <v>0</v>
      </c>
      <c r="E96" s="7" t="e">
        <f>IF('Download RegistrationByDate'!E96&gt;'Download RegistrationByDate'!E95,'Download RegistrationByDate'!E96,NA())</f>
        <v>#N/A</v>
      </c>
      <c r="F96" s="7">
        <f>'Download RegistrationByDate'!F96</f>
        <v>0</v>
      </c>
      <c r="G96" s="7" t="e">
        <f>IF('Download RegistrationByDate'!G96&gt;'Download RegistrationByDate'!G95,'Download RegistrationByDate'!G96,NA())</f>
        <v>#N/A</v>
      </c>
      <c r="H96" s="7">
        <f>'Download RegistrationByDate'!H96</f>
        <v>0</v>
      </c>
      <c r="I96" s="7" t="e">
        <f>IF('Download RegistrationByDate'!I96&gt;'Download RegistrationByDate'!I95,'Download RegistrationByDate'!I96,NA())</f>
        <v>#N/A</v>
      </c>
      <c r="J96" s="7">
        <f>'Download RegistrationByDate'!J96</f>
        <v>0</v>
      </c>
      <c r="K96" s="7" t="e">
        <f>IF('Download RegistrationByDate'!K96&gt;'Download RegistrationByDate'!K95,'Download RegistrationByDate'!K96,NA())</f>
        <v>#N/A</v>
      </c>
      <c r="L96" s="7">
        <f>'Download RegistrationByDate'!L96</f>
        <v>0</v>
      </c>
      <c r="M96" s="7" t="e">
        <f>IF('Download RegistrationByDate'!M96&gt;'Download RegistrationByDate'!M95,'Download RegistrationByDate'!M96,NA())</f>
        <v>#N/A</v>
      </c>
      <c r="N96" s="7">
        <f>'Download RegistrationByDate'!N96</f>
        <v>0</v>
      </c>
      <c r="O96" s="7" t="e">
        <f>IF('Download RegistrationByDate'!O96&gt;'Download RegistrationByDate'!O95,'Download RegistrationByDate'!O96,NA())</f>
        <v>#N/A</v>
      </c>
      <c r="P96" s="7">
        <f>'Download RegistrationByDate'!P96</f>
        <v>0</v>
      </c>
      <c r="Q96" s="7" t="e">
        <f>IF('Download RegistrationByDate'!Q96&gt;'Download RegistrationByDate'!Q95,'Download RegistrationByDate'!Q96,NA())</f>
        <v>#N/A</v>
      </c>
      <c r="R96" s="7">
        <f>'Download RegistrationByDate'!R96</f>
        <v>0</v>
      </c>
      <c r="S96" s="7">
        <f>'Download RegistrationByDate'!S96</f>
        <v>13</v>
      </c>
      <c r="T96" s="7">
        <f>'Download RegistrationByDate'!T96</f>
        <v>0</v>
      </c>
      <c r="U96" s="7" t="e">
        <f ca="1">IF(A96&lt;TODAY(),'Download RegistrationByDate'!U96,NA())</f>
        <v>#N/A</v>
      </c>
      <c r="V96" s="7">
        <f>'Download RegistrationByDate'!V96</f>
        <v>0</v>
      </c>
      <c r="W96" s="7">
        <f>'Download RegistrationByDate'!W96</f>
        <v>0</v>
      </c>
      <c r="X96" s="7">
        <f>'Download RegistrationByDate'!X96</f>
        <v>0</v>
      </c>
      <c r="Y96" s="7" t="e">
        <f ca="1">IF(A96&lt;TODAY(),'Download RegistrationByDate'!Y96,NA())</f>
        <v>#N/A</v>
      </c>
      <c r="Z96" s="7">
        <f>'Download RegistrationByDate'!Z96</f>
        <v>0</v>
      </c>
      <c r="AA96" s="7">
        <f>'Download RegistrationByDate'!AA96</f>
        <v>372</v>
      </c>
      <c r="AB96" s="7">
        <f>'Download RegistrationByDate'!AB96</f>
        <v>0</v>
      </c>
      <c r="AC96" s="7">
        <f>'Download RegistrationByDate'!AC96</f>
        <v>132</v>
      </c>
    </row>
    <row r="97" spans="1:29" customFormat="1">
      <c r="A97" s="33">
        <f>'Download RegistrationByDate'!A97</f>
        <v>43527</v>
      </c>
      <c r="B97" s="7">
        <f>'Download RegistrationByDate'!B97</f>
        <v>0</v>
      </c>
      <c r="C97" s="7" t="e">
        <f>IF('Download RegistrationByDate'!C97&gt;'Download RegistrationByDate'!C96,'Download RegistrationByDate'!C97,NA())</f>
        <v>#N/A</v>
      </c>
      <c r="D97" s="7">
        <f>'Download RegistrationByDate'!D97</f>
        <v>0</v>
      </c>
      <c r="E97" s="7" t="e">
        <f>IF('Download RegistrationByDate'!E97&gt;'Download RegistrationByDate'!E96,'Download RegistrationByDate'!E97,NA())</f>
        <v>#N/A</v>
      </c>
      <c r="F97" s="7">
        <f>'Download RegistrationByDate'!F97</f>
        <v>0</v>
      </c>
      <c r="G97" s="7" t="e">
        <f>IF('Download RegistrationByDate'!G97&gt;'Download RegistrationByDate'!G96,'Download RegistrationByDate'!G97,NA())</f>
        <v>#N/A</v>
      </c>
      <c r="H97" s="7">
        <f>'Download RegistrationByDate'!H97</f>
        <v>0</v>
      </c>
      <c r="I97" s="7" t="e">
        <f>IF('Download RegistrationByDate'!I97&gt;'Download RegistrationByDate'!I96,'Download RegistrationByDate'!I97,NA())</f>
        <v>#N/A</v>
      </c>
      <c r="J97" s="7">
        <f>'Download RegistrationByDate'!J97</f>
        <v>0</v>
      </c>
      <c r="K97" s="7" t="e">
        <f>IF('Download RegistrationByDate'!K97&gt;'Download RegistrationByDate'!K96,'Download RegistrationByDate'!K97,NA())</f>
        <v>#N/A</v>
      </c>
      <c r="L97" s="7">
        <f>'Download RegistrationByDate'!L97</f>
        <v>0</v>
      </c>
      <c r="M97" s="7" t="e">
        <f>IF('Download RegistrationByDate'!M97&gt;'Download RegistrationByDate'!M96,'Download RegistrationByDate'!M97,NA())</f>
        <v>#N/A</v>
      </c>
      <c r="N97" s="7">
        <f>'Download RegistrationByDate'!N97</f>
        <v>0</v>
      </c>
      <c r="O97" s="7" t="e">
        <f>IF('Download RegistrationByDate'!O97&gt;'Download RegistrationByDate'!O96,'Download RegistrationByDate'!O97,NA())</f>
        <v>#N/A</v>
      </c>
      <c r="P97" s="7">
        <f>'Download RegistrationByDate'!P97</f>
        <v>0</v>
      </c>
      <c r="Q97" s="7" t="e">
        <f>IF('Download RegistrationByDate'!Q97&gt;'Download RegistrationByDate'!Q96,'Download RegistrationByDate'!Q97,NA())</f>
        <v>#N/A</v>
      </c>
      <c r="R97" s="7">
        <f>'Download RegistrationByDate'!R97</f>
        <v>0</v>
      </c>
      <c r="S97" s="7">
        <f>'Download RegistrationByDate'!S97</f>
        <v>13</v>
      </c>
      <c r="T97" s="7">
        <f>'Download RegistrationByDate'!T97</f>
        <v>0</v>
      </c>
      <c r="U97" s="7" t="e">
        <f ca="1">IF(A97&lt;TODAY(),'Download RegistrationByDate'!U97,NA())</f>
        <v>#N/A</v>
      </c>
      <c r="V97" s="7">
        <f>'Download RegistrationByDate'!V97</f>
        <v>0</v>
      </c>
      <c r="W97" s="7">
        <f>'Download RegistrationByDate'!W97</f>
        <v>0</v>
      </c>
      <c r="X97" s="7">
        <f>'Download RegistrationByDate'!X97</f>
        <v>0</v>
      </c>
      <c r="Y97" s="7" t="e">
        <f ca="1">IF(A97&lt;TODAY(),'Download RegistrationByDate'!Y97,NA())</f>
        <v>#N/A</v>
      </c>
      <c r="Z97" s="7">
        <f>'Download RegistrationByDate'!Z97</f>
        <v>0</v>
      </c>
      <c r="AA97" s="7">
        <f>'Download RegistrationByDate'!AA97</f>
        <v>372</v>
      </c>
      <c r="AB97" s="7">
        <f>'Download RegistrationByDate'!AB97</f>
        <v>0</v>
      </c>
      <c r="AC97" s="7">
        <f>'Download RegistrationByDate'!AC97</f>
        <v>132</v>
      </c>
    </row>
    <row r="98" spans="1:29" customFormat="1">
      <c r="A98" s="33">
        <f>'Download RegistrationByDate'!A98</f>
        <v>43528</v>
      </c>
      <c r="B98" s="7">
        <f>'Download RegistrationByDate'!B98</f>
        <v>0</v>
      </c>
      <c r="C98" s="7" t="e">
        <f>IF('Download RegistrationByDate'!C98&gt;'Download RegistrationByDate'!C97,'Download RegistrationByDate'!C98,NA())</f>
        <v>#N/A</v>
      </c>
      <c r="D98" s="7">
        <f>'Download RegistrationByDate'!D98</f>
        <v>0</v>
      </c>
      <c r="E98" s="7" t="e">
        <f>IF('Download RegistrationByDate'!E98&gt;'Download RegistrationByDate'!E97,'Download RegistrationByDate'!E98,NA())</f>
        <v>#N/A</v>
      </c>
      <c r="F98" s="7">
        <f>'Download RegistrationByDate'!F98</f>
        <v>0</v>
      </c>
      <c r="G98" s="7" t="e">
        <f>IF('Download RegistrationByDate'!G98&gt;'Download RegistrationByDate'!G97,'Download RegistrationByDate'!G98,NA())</f>
        <v>#N/A</v>
      </c>
      <c r="H98" s="7">
        <f>'Download RegistrationByDate'!H98</f>
        <v>0</v>
      </c>
      <c r="I98" s="7" t="e">
        <f>IF('Download RegistrationByDate'!I98&gt;'Download RegistrationByDate'!I97,'Download RegistrationByDate'!I98,NA())</f>
        <v>#N/A</v>
      </c>
      <c r="J98" s="7">
        <f>'Download RegistrationByDate'!J98</f>
        <v>0</v>
      </c>
      <c r="K98" s="7" t="e">
        <f>IF('Download RegistrationByDate'!K98&gt;'Download RegistrationByDate'!K97,'Download RegistrationByDate'!K98,NA())</f>
        <v>#N/A</v>
      </c>
      <c r="L98" s="7">
        <f>'Download RegistrationByDate'!L98</f>
        <v>0</v>
      </c>
      <c r="M98" s="7" t="e">
        <f>IF('Download RegistrationByDate'!M98&gt;'Download RegistrationByDate'!M97,'Download RegistrationByDate'!M98,NA())</f>
        <v>#N/A</v>
      </c>
      <c r="N98" s="7">
        <f>'Download RegistrationByDate'!N98</f>
        <v>0</v>
      </c>
      <c r="O98" s="7" t="e">
        <f>IF('Download RegistrationByDate'!O98&gt;'Download RegistrationByDate'!O97,'Download RegistrationByDate'!O98,NA())</f>
        <v>#N/A</v>
      </c>
      <c r="P98" s="7">
        <f>'Download RegistrationByDate'!P98</f>
        <v>0</v>
      </c>
      <c r="Q98" s="7" t="e">
        <f>IF('Download RegistrationByDate'!Q98&gt;'Download RegistrationByDate'!Q97,'Download RegistrationByDate'!Q98,NA())</f>
        <v>#N/A</v>
      </c>
      <c r="R98" s="7">
        <f>'Download RegistrationByDate'!R98</f>
        <v>0</v>
      </c>
      <c r="S98" s="7">
        <f>'Download RegistrationByDate'!S98</f>
        <v>13</v>
      </c>
      <c r="T98" s="7">
        <f>'Download RegistrationByDate'!T98</f>
        <v>0</v>
      </c>
      <c r="U98" s="7" t="e">
        <f ca="1">IF(A98&lt;TODAY(),'Download RegistrationByDate'!U98,NA())</f>
        <v>#N/A</v>
      </c>
      <c r="V98" s="7">
        <f>'Download RegistrationByDate'!V98</f>
        <v>0</v>
      </c>
      <c r="W98" s="7">
        <f>'Download RegistrationByDate'!W98</f>
        <v>0</v>
      </c>
      <c r="X98" s="7">
        <f>'Download RegistrationByDate'!X98</f>
        <v>0</v>
      </c>
      <c r="Y98" s="7" t="e">
        <f ca="1">IF(A98&lt;TODAY(),'Download RegistrationByDate'!Y98,NA())</f>
        <v>#N/A</v>
      </c>
      <c r="Z98" s="7">
        <f>'Download RegistrationByDate'!Z98</f>
        <v>0</v>
      </c>
      <c r="AA98" s="7">
        <f>'Download RegistrationByDate'!AA98</f>
        <v>372</v>
      </c>
      <c r="AB98" s="7">
        <f>'Download RegistrationByDate'!AB98</f>
        <v>0</v>
      </c>
      <c r="AC98" s="7">
        <f>'Download RegistrationByDate'!AC98</f>
        <v>132</v>
      </c>
    </row>
    <row r="99" spans="1:29" customFormat="1">
      <c r="A99" s="33">
        <f>'Download RegistrationByDate'!A99</f>
        <v>43529</v>
      </c>
      <c r="B99" s="7">
        <f>'Download RegistrationByDate'!B99</f>
        <v>0</v>
      </c>
      <c r="C99" s="7" t="e">
        <f>IF('Download RegistrationByDate'!C99&gt;'Download RegistrationByDate'!C98,'Download RegistrationByDate'!C99,NA())</f>
        <v>#N/A</v>
      </c>
      <c r="D99" s="7">
        <f>'Download RegistrationByDate'!D99</f>
        <v>0</v>
      </c>
      <c r="E99" s="7" t="e">
        <f>IF('Download RegistrationByDate'!E99&gt;'Download RegistrationByDate'!E98,'Download RegistrationByDate'!E99,NA())</f>
        <v>#N/A</v>
      </c>
      <c r="F99" s="7">
        <f>'Download RegistrationByDate'!F99</f>
        <v>0</v>
      </c>
      <c r="G99" s="7" t="e">
        <f>IF('Download RegistrationByDate'!G99&gt;'Download RegistrationByDate'!G98,'Download RegistrationByDate'!G99,NA())</f>
        <v>#N/A</v>
      </c>
      <c r="H99" s="7">
        <f>'Download RegistrationByDate'!H99</f>
        <v>0</v>
      </c>
      <c r="I99" s="7" t="e">
        <f>IF('Download RegistrationByDate'!I99&gt;'Download RegistrationByDate'!I98,'Download RegistrationByDate'!I99,NA())</f>
        <v>#N/A</v>
      </c>
      <c r="J99" s="7">
        <f>'Download RegistrationByDate'!J99</f>
        <v>0</v>
      </c>
      <c r="K99" s="7" t="e">
        <f>IF('Download RegistrationByDate'!K99&gt;'Download RegistrationByDate'!K98,'Download RegistrationByDate'!K99,NA())</f>
        <v>#N/A</v>
      </c>
      <c r="L99" s="7">
        <f>'Download RegistrationByDate'!L99</f>
        <v>0</v>
      </c>
      <c r="M99" s="7" t="e">
        <f>IF('Download RegistrationByDate'!M99&gt;'Download RegistrationByDate'!M98,'Download RegistrationByDate'!M99,NA())</f>
        <v>#N/A</v>
      </c>
      <c r="N99" s="7">
        <f>'Download RegistrationByDate'!N99</f>
        <v>0</v>
      </c>
      <c r="O99" s="7" t="e">
        <f>IF('Download RegistrationByDate'!O99&gt;'Download RegistrationByDate'!O98,'Download RegistrationByDate'!O99,NA())</f>
        <v>#N/A</v>
      </c>
      <c r="P99" s="7">
        <f>'Download RegistrationByDate'!P99</f>
        <v>0</v>
      </c>
      <c r="Q99" s="7" t="e">
        <f>IF('Download RegistrationByDate'!Q99&gt;'Download RegistrationByDate'!Q98,'Download RegistrationByDate'!Q99,NA())</f>
        <v>#N/A</v>
      </c>
      <c r="R99" s="7">
        <f>'Download RegistrationByDate'!R99</f>
        <v>0</v>
      </c>
      <c r="S99" s="7">
        <f>'Download RegistrationByDate'!S99</f>
        <v>13</v>
      </c>
      <c r="T99" s="7">
        <f>'Download RegistrationByDate'!T99</f>
        <v>0</v>
      </c>
      <c r="U99" s="7" t="e">
        <f ca="1">IF(A99&lt;TODAY(),'Download RegistrationByDate'!U99,NA())</f>
        <v>#N/A</v>
      </c>
      <c r="V99" s="7">
        <f>'Download RegistrationByDate'!V99</f>
        <v>0</v>
      </c>
      <c r="W99" s="7">
        <f>'Download RegistrationByDate'!W99</f>
        <v>0</v>
      </c>
      <c r="X99" s="7">
        <f>'Download RegistrationByDate'!X99</f>
        <v>0</v>
      </c>
      <c r="Y99" s="7" t="e">
        <f ca="1">IF(A99&lt;TODAY(),'Download RegistrationByDate'!Y99,NA())</f>
        <v>#N/A</v>
      </c>
      <c r="Z99" s="7">
        <f>'Download RegistrationByDate'!Z99</f>
        <v>0</v>
      </c>
      <c r="AA99" s="7">
        <f>'Download RegistrationByDate'!AA99</f>
        <v>372</v>
      </c>
      <c r="AB99" s="7">
        <f>'Download RegistrationByDate'!AB99</f>
        <v>0</v>
      </c>
      <c r="AC99" s="7">
        <f>'Download RegistrationByDate'!AC99</f>
        <v>132</v>
      </c>
    </row>
    <row r="100" spans="1:29" customFormat="1">
      <c r="A100" s="33">
        <f>'Download RegistrationByDate'!A100</f>
        <v>43530</v>
      </c>
      <c r="B100" s="7">
        <f>'Download RegistrationByDate'!B100</f>
        <v>0</v>
      </c>
      <c r="C100" s="7" t="e">
        <f>IF('Download RegistrationByDate'!C100&gt;'Download RegistrationByDate'!C99,'Download RegistrationByDate'!C100,NA())</f>
        <v>#N/A</v>
      </c>
      <c r="D100" s="7">
        <f>'Download RegistrationByDate'!D100</f>
        <v>0</v>
      </c>
      <c r="E100" s="7" t="e">
        <f>IF('Download RegistrationByDate'!E100&gt;'Download RegistrationByDate'!E99,'Download RegistrationByDate'!E100,NA())</f>
        <v>#N/A</v>
      </c>
      <c r="F100" s="7">
        <f>'Download RegistrationByDate'!F100</f>
        <v>0</v>
      </c>
      <c r="G100" s="7" t="e">
        <f>IF('Download RegistrationByDate'!G100&gt;'Download RegistrationByDate'!G99,'Download RegistrationByDate'!G100,NA())</f>
        <v>#N/A</v>
      </c>
      <c r="H100" s="7">
        <f>'Download RegistrationByDate'!H100</f>
        <v>0</v>
      </c>
      <c r="I100" s="7" t="e">
        <f>IF('Download RegistrationByDate'!I100&gt;'Download RegistrationByDate'!I99,'Download RegistrationByDate'!I100,NA())</f>
        <v>#N/A</v>
      </c>
      <c r="J100" s="7">
        <f>'Download RegistrationByDate'!J100</f>
        <v>0</v>
      </c>
      <c r="K100" s="7" t="e">
        <f>IF('Download RegistrationByDate'!K100&gt;'Download RegistrationByDate'!K99,'Download RegistrationByDate'!K100,NA())</f>
        <v>#N/A</v>
      </c>
      <c r="L100" s="7">
        <f>'Download RegistrationByDate'!L100</f>
        <v>0</v>
      </c>
      <c r="M100" s="7" t="e">
        <f>IF('Download RegistrationByDate'!M100&gt;'Download RegistrationByDate'!M99,'Download RegistrationByDate'!M100,NA())</f>
        <v>#N/A</v>
      </c>
      <c r="N100" s="7">
        <f>'Download RegistrationByDate'!N100</f>
        <v>0</v>
      </c>
      <c r="O100" s="7" t="e">
        <f>IF('Download RegistrationByDate'!O100&gt;'Download RegistrationByDate'!O99,'Download RegistrationByDate'!O100,NA())</f>
        <v>#N/A</v>
      </c>
      <c r="P100" s="7">
        <f>'Download RegistrationByDate'!P100</f>
        <v>0</v>
      </c>
      <c r="Q100" s="7" t="e">
        <f>IF('Download RegistrationByDate'!Q100&gt;'Download RegistrationByDate'!Q99,'Download RegistrationByDate'!Q100,NA())</f>
        <v>#N/A</v>
      </c>
      <c r="R100" s="7">
        <f>'Download RegistrationByDate'!R100</f>
        <v>0</v>
      </c>
      <c r="S100" s="7">
        <f>'Download RegistrationByDate'!S100</f>
        <v>13</v>
      </c>
      <c r="T100" s="7">
        <f>'Download RegistrationByDate'!T100</f>
        <v>0</v>
      </c>
      <c r="U100" s="7" t="e">
        <f ca="1">IF(A100&lt;TODAY(),'Download RegistrationByDate'!U100,NA())</f>
        <v>#N/A</v>
      </c>
      <c r="V100" s="7">
        <f>'Download RegistrationByDate'!V100</f>
        <v>0</v>
      </c>
      <c r="W100" s="7">
        <f>'Download RegistrationByDate'!W100</f>
        <v>0</v>
      </c>
      <c r="X100" s="7">
        <f>'Download RegistrationByDate'!X100</f>
        <v>0</v>
      </c>
      <c r="Y100" s="7" t="e">
        <f ca="1">IF(A100&lt;TODAY(),'Download RegistrationByDate'!Y100,NA())</f>
        <v>#N/A</v>
      </c>
      <c r="Z100" s="7">
        <f>'Download RegistrationByDate'!Z100</f>
        <v>0</v>
      </c>
      <c r="AA100" s="7">
        <f>'Download RegistrationByDate'!AA100</f>
        <v>372</v>
      </c>
      <c r="AB100" s="7">
        <f>'Download RegistrationByDate'!AB100</f>
        <v>0</v>
      </c>
      <c r="AC100" s="7">
        <f>'Download RegistrationByDate'!AC100</f>
        <v>132</v>
      </c>
    </row>
    <row r="101" spans="1:29" customFormat="1">
      <c r="A101" s="33">
        <f>'Download RegistrationByDate'!A101</f>
        <v>43531</v>
      </c>
      <c r="B101" s="7">
        <f>'Download RegistrationByDate'!B101</f>
        <v>0</v>
      </c>
      <c r="C101" s="7" t="e">
        <f>IF('Download RegistrationByDate'!C101&gt;'Download RegistrationByDate'!C100,'Download RegistrationByDate'!C101,NA())</f>
        <v>#N/A</v>
      </c>
      <c r="D101" s="7">
        <f>'Download RegistrationByDate'!D101</f>
        <v>0</v>
      </c>
      <c r="E101" s="7" t="e">
        <f>IF('Download RegistrationByDate'!E101&gt;'Download RegistrationByDate'!E100,'Download RegistrationByDate'!E101,NA())</f>
        <v>#N/A</v>
      </c>
      <c r="F101" s="7">
        <f>'Download RegistrationByDate'!F101</f>
        <v>0</v>
      </c>
      <c r="G101" s="7" t="e">
        <f>IF('Download RegistrationByDate'!G101&gt;'Download RegistrationByDate'!G100,'Download RegistrationByDate'!G101,NA())</f>
        <v>#N/A</v>
      </c>
      <c r="H101" s="7">
        <f>'Download RegistrationByDate'!H101</f>
        <v>0</v>
      </c>
      <c r="I101" s="7" t="e">
        <f>IF('Download RegistrationByDate'!I101&gt;'Download RegistrationByDate'!I100,'Download RegistrationByDate'!I101,NA())</f>
        <v>#N/A</v>
      </c>
      <c r="J101" s="7">
        <f>'Download RegistrationByDate'!J101</f>
        <v>0</v>
      </c>
      <c r="K101" s="7" t="e">
        <f>IF('Download RegistrationByDate'!K101&gt;'Download RegistrationByDate'!K100,'Download RegistrationByDate'!K101,NA())</f>
        <v>#N/A</v>
      </c>
      <c r="L101" s="7">
        <f>'Download RegistrationByDate'!L101</f>
        <v>0</v>
      </c>
      <c r="M101" s="7" t="e">
        <f>IF('Download RegistrationByDate'!M101&gt;'Download RegistrationByDate'!M100,'Download RegistrationByDate'!M101,NA())</f>
        <v>#N/A</v>
      </c>
      <c r="N101" s="7">
        <f>'Download RegistrationByDate'!N101</f>
        <v>0</v>
      </c>
      <c r="O101" s="7" t="e">
        <f>IF('Download RegistrationByDate'!O101&gt;'Download RegistrationByDate'!O100,'Download RegistrationByDate'!O101,NA())</f>
        <v>#N/A</v>
      </c>
      <c r="P101" s="7">
        <f>'Download RegistrationByDate'!P101</f>
        <v>0</v>
      </c>
      <c r="Q101" s="7" t="e">
        <f>IF('Download RegistrationByDate'!Q101&gt;'Download RegistrationByDate'!Q100,'Download RegistrationByDate'!Q101,NA())</f>
        <v>#N/A</v>
      </c>
      <c r="R101" s="7">
        <f>'Download RegistrationByDate'!R101</f>
        <v>0</v>
      </c>
      <c r="S101" s="7">
        <f>'Download RegistrationByDate'!S101</f>
        <v>13</v>
      </c>
      <c r="T101" s="7">
        <f>'Download RegistrationByDate'!T101</f>
        <v>0</v>
      </c>
      <c r="U101" s="7" t="e">
        <f ca="1">IF(A101&lt;TODAY(),'Download RegistrationByDate'!U101,NA())</f>
        <v>#N/A</v>
      </c>
      <c r="V101" s="7">
        <f>'Download RegistrationByDate'!V101</f>
        <v>0</v>
      </c>
      <c r="W101" s="7">
        <f>'Download RegistrationByDate'!W101</f>
        <v>0</v>
      </c>
      <c r="X101" s="7">
        <f>'Download RegistrationByDate'!X101</f>
        <v>0</v>
      </c>
      <c r="Y101" s="7" t="e">
        <f ca="1">IF(A101&lt;TODAY(),'Download RegistrationByDate'!Y101,NA())</f>
        <v>#N/A</v>
      </c>
      <c r="Z101" s="7">
        <f>'Download RegistrationByDate'!Z101</f>
        <v>0</v>
      </c>
      <c r="AA101" s="7">
        <f>'Download RegistrationByDate'!AA101</f>
        <v>372</v>
      </c>
      <c r="AB101" s="7">
        <f>'Download RegistrationByDate'!AB101</f>
        <v>0</v>
      </c>
      <c r="AC101" s="7">
        <f>'Download RegistrationByDate'!AC101</f>
        <v>132</v>
      </c>
    </row>
    <row r="102" spans="1:29" customFormat="1">
      <c r="A102" s="33">
        <f>'Download RegistrationByDate'!A102</f>
        <v>43532</v>
      </c>
      <c r="B102" s="7">
        <f>'Download RegistrationByDate'!B102</f>
        <v>0</v>
      </c>
      <c r="C102" s="7" t="e">
        <f>IF('Download RegistrationByDate'!C102&gt;'Download RegistrationByDate'!C101,'Download RegistrationByDate'!C102,NA())</f>
        <v>#N/A</v>
      </c>
      <c r="D102" s="7">
        <f>'Download RegistrationByDate'!D102</f>
        <v>0</v>
      </c>
      <c r="E102" s="7" t="e">
        <f>IF('Download RegistrationByDate'!E102&gt;'Download RegistrationByDate'!E101,'Download RegistrationByDate'!E102,NA())</f>
        <v>#N/A</v>
      </c>
      <c r="F102" s="7">
        <f>'Download RegistrationByDate'!F102</f>
        <v>0</v>
      </c>
      <c r="G102" s="7" t="e">
        <f>IF('Download RegistrationByDate'!G102&gt;'Download RegistrationByDate'!G101,'Download RegistrationByDate'!G102,NA())</f>
        <v>#N/A</v>
      </c>
      <c r="H102" s="7">
        <f>'Download RegistrationByDate'!H102</f>
        <v>0</v>
      </c>
      <c r="I102" s="7" t="e">
        <f>IF('Download RegistrationByDate'!I102&gt;'Download RegistrationByDate'!I101,'Download RegistrationByDate'!I102,NA())</f>
        <v>#N/A</v>
      </c>
      <c r="J102" s="7">
        <f>'Download RegistrationByDate'!J102</f>
        <v>0</v>
      </c>
      <c r="K102" s="7" t="e">
        <f>IF('Download RegistrationByDate'!K102&gt;'Download RegistrationByDate'!K101,'Download RegistrationByDate'!K102,NA())</f>
        <v>#N/A</v>
      </c>
      <c r="L102" s="7">
        <f>'Download RegistrationByDate'!L102</f>
        <v>0</v>
      </c>
      <c r="M102" s="7" t="e">
        <f>IF('Download RegistrationByDate'!M102&gt;'Download RegistrationByDate'!M101,'Download RegistrationByDate'!M102,NA())</f>
        <v>#N/A</v>
      </c>
      <c r="N102" s="7">
        <f>'Download RegistrationByDate'!N102</f>
        <v>0</v>
      </c>
      <c r="O102" s="7" t="e">
        <f>IF('Download RegistrationByDate'!O102&gt;'Download RegistrationByDate'!O101,'Download RegistrationByDate'!O102,NA())</f>
        <v>#N/A</v>
      </c>
      <c r="P102" s="7">
        <f>'Download RegistrationByDate'!P102</f>
        <v>0</v>
      </c>
      <c r="Q102" s="7" t="e">
        <f>IF('Download RegistrationByDate'!Q102&gt;'Download RegistrationByDate'!Q101,'Download RegistrationByDate'!Q102,NA())</f>
        <v>#N/A</v>
      </c>
      <c r="R102" s="7">
        <f>'Download RegistrationByDate'!R102</f>
        <v>0</v>
      </c>
      <c r="S102" s="7">
        <f>'Download RegistrationByDate'!S102</f>
        <v>13</v>
      </c>
      <c r="T102" s="7">
        <f>'Download RegistrationByDate'!T102</f>
        <v>0</v>
      </c>
      <c r="U102" s="7" t="e">
        <f ca="1">IF(A102&lt;TODAY(),'Download RegistrationByDate'!U102,NA())</f>
        <v>#N/A</v>
      </c>
      <c r="V102" s="7">
        <f>'Download RegistrationByDate'!V102</f>
        <v>0</v>
      </c>
      <c r="W102" s="7">
        <f>'Download RegistrationByDate'!W102</f>
        <v>0</v>
      </c>
      <c r="X102" s="7">
        <f>'Download RegistrationByDate'!X102</f>
        <v>0</v>
      </c>
      <c r="Y102" s="7" t="e">
        <f ca="1">IF(A102&lt;TODAY(),'Download RegistrationByDate'!Y102,NA())</f>
        <v>#N/A</v>
      </c>
      <c r="Z102" s="7">
        <f>'Download RegistrationByDate'!Z102</f>
        <v>0</v>
      </c>
      <c r="AA102" s="7">
        <f>'Download RegistrationByDate'!AA102</f>
        <v>372</v>
      </c>
      <c r="AB102" s="7">
        <f>'Download RegistrationByDate'!AB102</f>
        <v>0</v>
      </c>
      <c r="AC102" s="7">
        <f>'Download RegistrationByDate'!AC102</f>
        <v>132</v>
      </c>
    </row>
    <row r="103" spans="1:29" customFormat="1">
      <c r="A103" s="33">
        <f>'Download RegistrationByDate'!A103</f>
        <v>43533</v>
      </c>
      <c r="B103" s="7">
        <f>'Download RegistrationByDate'!B103</f>
        <v>0</v>
      </c>
      <c r="C103" s="7" t="e">
        <f>IF('Download RegistrationByDate'!C103&gt;'Download RegistrationByDate'!C102,'Download RegistrationByDate'!C103,NA())</f>
        <v>#N/A</v>
      </c>
      <c r="D103" s="7">
        <f>'Download RegistrationByDate'!D103</f>
        <v>0</v>
      </c>
      <c r="E103" s="7" t="e">
        <f>IF('Download RegistrationByDate'!E103&gt;'Download RegistrationByDate'!E102,'Download RegistrationByDate'!E103,NA())</f>
        <v>#N/A</v>
      </c>
      <c r="F103" s="7">
        <f>'Download RegistrationByDate'!F103</f>
        <v>0</v>
      </c>
      <c r="G103" s="7" t="e">
        <f>IF('Download RegistrationByDate'!G103&gt;'Download RegistrationByDate'!G102,'Download RegistrationByDate'!G103,NA())</f>
        <v>#N/A</v>
      </c>
      <c r="H103" s="7">
        <f>'Download RegistrationByDate'!H103</f>
        <v>0</v>
      </c>
      <c r="I103" s="7" t="e">
        <f>IF('Download RegistrationByDate'!I103&gt;'Download RegistrationByDate'!I102,'Download RegistrationByDate'!I103,NA())</f>
        <v>#N/A</v>
      </c>
      <c r="J103" s="7">
        <f>'Download RegistrationByDate'!J103</f>
        <v>0</v>
      </c>
      <c r="K103" s="7" t="e">
        <f>IF('Download RegistrationByDate'!K103&gt;'Download RegistrationByDate'!K102,'Download RegistrationByDate'!K103,NA())</f>
        <v>#N/A</v>
      </c>
      <c r="L103" s="7">
        <f>'Download RegistrationByDate'!L103</f>
        <v>0</v>
      </c>
      <c r="M103" s="7" t="e">
        <f>IF('Download RegistrationByDate'!M103&gt;'Download RegistrationByDate'!M102,'Download RegistrationByDate'!M103,NA())</f>
        <v>#N/A</v>
      </c>
      <c r="N103" s="7">
        <f>'Download RegistrationByDate'!N103</f>
        <v>0</v>
      </c>
      <c r="O103" s="7" t="e">
        <f>IF('Download RegistrationByDate'!O103&gt;'Download RegistrationByDate'!O102,'Download RegistrationByDate'!O103,NA())</f>
        <v>#N/A</v>
      </c>
      <c r="P103" s="7">
        <f>'Download RegistrationByDate'!P103</f>
        <v>0</v>
      </c>
      <c r="Q103" s="7" t="e">
        <f>IF('Download RegistrationByDate'!Q103&gt;'Download RegistrationByDate'!Q102,'Download RegistrationByDate'!Q103,NA())</f>
        <v>#N/A</v>
      </c>
      <c r="R103" s="7">
        <f>'Download RegistrationByDate'!R103</f>
        <v>0</v>
      </c>
      <c r="S103" s="7">
        <f>'Download RegistrationByDate'!S103</f>
        <v>13</v>
      </c>
      <c r="T103" s="7">
        <f>'Download RegistrationByDate'!T103</f>
        <v>0</v>
      </c>
      <c r="U103" s="7" t="e">
        <f ca="1">IF(A103&lt;TODAY(),'Download RegistrationByDate'!U103,NA())</f>
        <v>#N/A</v>
      </c>
      <c r="V103" s="7">
        <f>'Download RegistrationByDate'!V103</f>
        <v>0</v>
      </c>
      <c r="W103" s="7">
        <f>'Download RegistrationByDate'!W103</f>
        <v>0</v>
      </c>
      <c r="X103" s="7">
        <f>'Download RegistrationByDate'!X103</f>
        <v>0</v>
      </c>
      <c r="Y103" s="7" t="e">
        <f ca="1">IF(A103&lt;TODAY(),'Download RegistrationByDate'!Y103,NA())</f>
        <v>#N/A</v>
      </c>
      <c r="Z103" s="7">
        <f>'Download RegistrationByDate'!Z103</f>
        <v>0</v>
      </c>
      <c r="AA103" s="7">
        <f>'Download RegistrationByDate'!AA103</f>
        <v>372</v>
      </c>
      <c r="AB103" s="7">
        <f>'Download RegistrationByDate'!AB103</f>
        <v>0</v>
      </c>
      <c r="AC103" s="7">
        <f>'Download RegistrationByDate'!AC103</f>
        <v>132</v>
      </c>
    </row>
    <row r="104" spans="1:29" customFormat="1">
      <c r="A104" s="33">
        <f>'Download RegistrationByDate'!A104</f>
        <v>43534</v>
      </c>
      <c r="B104" s="7">
        <f>'Download RegistrationByDate'!B104</f>
        <v>0</v>
      </c>
      <c r="C104" s="7" t="e">
        <f>IF('Download RegistrationByDate'!C104&gt;'Download RegistrationByDate'!C103,'Download RegistrationByDate'!C104,NA())</f>
        <v>#N/A</v>
      </c>
      <c r="D104" s="7">
        <f>'Download RegistrationByDate'!D104</f>
        <v>0</v>
      </c>
      <c r="E104" s="7" t="e">
        <f>IF('Download RegistrationByDate'!E104&gt;'Download RegistrationByDate'!E103,'Download RegistrationByDate'!E104,NA())</f>
        <v>#N/A</v>
      </c>
      <c r="F104" s="7">
        <f>'Download RegistrationByDate'!F104</f>
        <v>0</v>
      </c>
      <c r="G104" s="7" t="e">
        <f>IF('Download RegistrationByDate'!G104&gt;'Download RegistrationByDate'!G103,'Download RegistrationByDate'!G104,NA())</f>
        <v>#N/A</v>
      </c>
      <c r="H104" s="7">
        <f>'Download RegistrationByDate'!H104</f>
        <v>0</v>
      </c>
      <c r="I104" s="7" t="e">
        <f>IF('Download RegistrationByDate'!I104&gt;'Download RegistrationByDate'!I103,'Download RegistrationByDate'!I104,NA())</f>
        <v>#N/A</v>
      </c>
      <c r="J104" s="7">
        <f>'Download RegistrationByDate'!J104</f>
        <v>0</v>
      </c>
      <c r="K104" s="7" t="e">
        <f>IF('Download RegistrationByDate'!K104&gt;'Download RegistrationByDate'!K103,'Download RegistrationByDate'!K104,NA())</f>
        <v>#N/A</v>
      </c>
      <c r="L104" s="7">
        <f>'Download RegistrationByDate'!L104</f>
        <v>0</v>
      </c>
      <c r="M104" s="7" t="e">
        <f>IF('Download RegistrationByDate'!M104&gt;'Download RegistrationByDate'!M103,'Download RegistrationByDate'!M104,NA())</f>
        <v>#N/A</v>
      </c>
      <c r="N104" s="7">
        <f>'Download RegistrationByDate'!N104</f>
        <v>0</v>
      </c>
      <c r="O104" s="7" t="e">
        <f>IF('Download RegistrationByDate'!O104&gt;'Download RegistrationByDate'!O103,'Download RegistrationByDate'!O104,NA())</f>
        <v>#N/A</v>
      </c>
      <c r="P104" s="7">
        <f>'Download RegistrationByDate'!P104</f>
        <v>0</v>
      </c>
      <c r="Q104" s="7" t="e">
        <f>IF('Download RegistrationByDate'!Q104&gt;'Download RegistrationByDate'!Q103,'Download RegistrationByDate'!Q104,NA())</f>
        <v>#N/A</v>
      </c>
      <c r="R104" s="7">
        <f>'Download RegistrationByDate'!R104</f>
        <v>0</v>
      </c>
      <c r="S104" s="7">
        <f>'Download RegistrationByDate'!S104</f>
        <v>13</v>
      </c>
      <c r="T104" s="7">
        <f>'Download RegistrationByDate'!T104</f>
        <v>0</v>
      </c>
      <c r="U104" s="7" t="e">
        <f ca="1">IF(A104&lt;TODAY(),'Download RegistrationByDate'!U104,NA())</f>
        <v>#N/A</v>
      </c>
      <c r="V104" s="7">
        <f>'Download RegistrationByDate'!V104</f>
        <v>0</v>
      </c>
      <c r="W104" s="7">
        <f>'Download RegistrationByDate'!W104</f>
        <v>0</v>
      </c>
      <c r="X104" s="7">
        <f>'Download RegistrationByDate'!X104</f>
        <v>0</v>
      </c>
      <c r="Y104" s="7" t="e">
        <f ca="1">IF(A104&lt;TODAY(),'Download RegistrationByDate'!Y104,NA())</f>
        <v>#N/A</v>
      </c>
      <c r="Z104" s="7">
        <f>'Download RegistrationByDate'!Z104</f>
        <v>0</v>
      </c>
      <c r="AA104" s="7">
        <f>'Download RegistrationByDate'!AA104</f>
        <v>372</v>
      </c>
      <c r="AB104" s="7">
        <f>'Download RegistrationByDate'!AB104</f>
        <v>0</v>
      </c>
      <c r="AC104" s="7">
        <f>'Download RegistrationByDate'!AC104</f>
        <v>132</v>
      </c>
    </row>
    <row r="105" spans="1:29" customFormat="1">
      <c r="A105" s="33">
        <f>'Download RegistrationByDate'!A105</f>
        <v>43535</v>
      </c>
      <c r="B105" s="7">
        <f>'Download RegistrationByDate'!B105</f>
        <v>0</v>
      </c>
      <c r="C105" s="7" t="e">
        <f>IF('Download RegistrationByDate'!C105&gt;'Download RegistrationByDate'!C104,'Download RegistrationByDate'!C105,NA())</f>
        <v>#N/A</v>
      </c>
      <c r="D105" s="7">
        <f>'Download RegistrationByDate'!D105</f>
        <v>0</v>
      </c>
      <c r="E105" s="7" t="e">
        <f>IF('Download RegistrationByDate'!E105&gt;'Download RegistrationByDate'!E104,'Download RegistrationByDate'!E105,NA())</f>
        <v>#N/A</v>
      </c>
      <c r="F105" s="7">
        <f>'Download RegistrationByDate'!F105</f>
        <v>0</v>
      </c>
      <c r="G105" s="7" t="e">
        <f>IF('Download RegistrationByDate'!G105&gt;'Download RegistrationByDate'!G104,'Download RegistrationByDate'!G105,NA())</f>
        <v>#N/A</v>
      </c>
      <c r="H105" s="7">
        <f>'Download RegistrationByDate'!H105</f>
        <v>0</v>
      </c>
      <c r="I105" s="7" t="e">
        <f>IF('Download RegistrationByDate'!I105&gt;'Download RegistrationByDate'!I104,'Download RegistrationByDate'!I105,NA())</f>
        <v>#N/A</v>
      </c>
      <c r="J105" s="7">
        <f>'Download RegistrationByDate'!J105</f>
        <v>0</v>
      </c>
      <c r="K105" s="7" t="e">
        <f>IF('Download RegistrationByDate'!K105&gt;'Download RegistrationByDate'!K104,'Download RegistrationByDate'!K105,NA())</f>
        <v>#N/A</v>
      </c>
      <c r="L105" s="7">
        <f>'Download RegistrationByDate'!L105</f>
        <v>0</v>
      </c>
      <c r="M105" s="7" t="e">
        <f>IF('Download RegistrationByDate'!M105&gt;'Download RegistrationByDate'!M104,'Download RegistrationByDate'!M105,NA())</f>
        <v>#N/A</v>
      </c>
      <c r="N105" s="7">
        <f>'Download RegistrationByDate'!N105</f>
        <v>0</v>
      </c>
      <c r="O105" s="7" t="e">
        <f>IF('Download RegistrationByDate'!O105&gt;'Download RegistrationByDate'!O104,'Download RegistrationByDate'!O105,NA())</f>
        <v>#N/A</v>
      </c>
      <c r="P105" s="7">
        <f>'Download RegistrationByDate'!P105</f>
        <v>0</v>
      </c>
      <c r="Q105" s="7" t="e">
        <f>IF('Download RegistrationByDate'!Q105&gt;'Download RegistrationByDate'!Q104,'Download RegistrationByDate'!Q105,NA())</f>
        <v>#N/A</v>
      </c>
      <c r="R105" s="7">
        <f>'Download RegistrationByDate'!R105</f>
        <v>0</v>
      </c>
      <c r="S105" s="7">
        <f>'Download RegistrationByDate'!S105</f>
        <v>13</v>
      </c>
      <c r="T105" s="7">
        <f>'Download RegistrationByDate'!T105</f>
        <v>0</v>
      </c>
      <c r="U105" s="7" t="e">
        <f ca="1">IF(A105&lt;TODAY(),'Download RegistrationByDate'!U105,NA())</f>
        <v>#N/A</v>
      </c>
      <c r="V105" s="7">
        <f>'Download RegistrationByDate'!V105</f>
        <v>0</v>
      </c>
      <c r="W105" s="7">
        <f>'Download RegistrationByDate'!W105</f>
        <v>0</v>
      </c>
      <c r="X105" s="7">
        <f>'Download RegistrationByDate'!X105</f>
        <v>0</v>
      </c>
      <c r="Y105" s="7" t="e">
        <f ca="1">IF(A105&lt;TODAY(),'Download RegistrationByDate'!Y105,NA())</f>
        <v>#N/A</v>
      </c>
      <c r="Z105" s="7">
        <f>'Download RegistrationByDate'!Z105</f>
        <v>0</v>
      </c>
      <c r="AA105" s="7">
        <f>'Download RegistrationByDate'!AA105</f>
        <v>372</v>
      </c>
      <c r="AB105" s="7">
        <f>'Download RegistrationByDate'!AB105</f>
        <v>0</v>
      </c>
      <c r="AC105" s="7">
        <f>'Download RegistrationByDate'!AC105</f>
        <v>132</v>
      </c>
    </row>
    <row r="106" spans="1:29" customFormat="1">
      <c r="A106" s="33">
        <f>'Download RegistrationByDate'!A106</f>
        <v>43536</v>
      </c>
      <c r="B106" s="7">
        <f>'Download RegistrationByDate'!B106</f>
        <v>0</v>
      </c>
      <c r="C106" s="7" t="e">
        <f>IF('Download RegistrationByDate'!C106&gt;'Download RegistrationByDate'!C105,'Download RegistrationByDate'!C106,NA())</f>
        <v>#N/A</v>
      </c>
      <c r="D106" s="7">
        <f>'Download RegistrationByDate'!D106</f>
        <v>0</v>
      </c>
      <c r="E106" s="7" t="e">
        <f>IF('Download RegistrationByDate'!E106&gt;'Download RegistrationByDate'!E105,'Download RegistrationByDate'!E106,NA())</f>
        <v>#N/A</v>
      </c>
      <c r="F106" s="7">
        <f>'Download RegistrationByDate'!F106</f>
        <v>0</v>
      </c>
      <c r="G106" s="7" t="e">
        <f>IF('Download RegistrationByDate'!G106&gt;'Download RegistrationByDate'!G105,'Download RegistrationByDate'!G106,NA())</f>
        <v>#N/A</v>
      </c>
      <c r="H106" s="7">
        <f>'Download RegistrationByDate'!H106</f>
        <v>0</v>
      </c>
      <c r="I106" s="7" t="e">
        <f>IF('Download RegistrationByDate'!I106&gt;'Download RegistrationByDate'!I105,'Download RegistrationByDate'!I106,NA())</f>
        <v>#N/A</v>
      </c>
      <c r="J106" s="7">
        <f>'Download RegistrationByDate'!J106</f>
        <v>0</v>
      </c>
      <c r="K106" s="7" t="e">
        <f>IF('Download RegistrationByDate'!K106&gt;'Download RegistrationByDate'!K105,'Download RegistrationByDate'!K106,NA())</f>
        <v>#N/A</v>
      </c>
      <c r="L106" s="7">
        <f>'Download RegistrationByDate'!L106</f>
        <v>0</v>
      </c>
      <c r="M106" s="7" t="e">
        <f>IF('Download RegistrationByDate'!M106&gt;'Download RegistrationByDate'!M105,'Download RegistrationByDate'!M106,NA())</f>
        <v>#N/A</v>
      </c>
      <c r="N106" s="7">
        <f>'Download RegistrationByDate'!N106</f>
        <v>0</v>
      </c>
      <c r="O106" s="7" t="e">
        <f>IF('Download RegistrationByDate'!O106&gt;'Download RegistrationByDate'!O105,'Download RegistrationByDate'!O106,NA())</f>
        <v>#N/A</v>
      </c>
      <c r="P106" s="7">
        <f>'Download RegistrationByDate'!P106</f>
        <v>0</v>
      </c>
      <c r="Q106" s="7" t="e">
        <f>IF('Download RegistrationByDate'!Q106&gt;'Download RegistrationByDate'!Q105,'Download RegistrationByDate'!Q106,NA())</f>
        <v>#N/A</v>
      </c>
      <c r="R106" s="7">
        <f>'Download RegistrationByDate'!R106</f>
        <v>0</v>
      </c>
      <c r="S106" s="7">
        <f>'Download RegistrationByDate'!S106</f>
        <v>13</v>
      </c>
      <c r="T106" s="7">
        <f>'Download RegistrationByDate'!T106</f>
        <v>0</v>
      </c>
      <c r="U106" s="7" t="e">
        <f ca="1">IF(A106&lt;TODAY(),'Download RegistrationByDate'!U106,NA())</f>
        <v>#N/A</v>
      </c>
      <c r="V106" s="7">
        <f>'Download RegistrationByDate'!V106</f>
        <v>0</v>
      </c>
      <c r="W106" s="7">
        <f>'Download RegistrationByDate'!W106</f>
        <v>0</v>
      </c>
      <c r="X106" s="7">
        <f>'Download RegistrationByDate'!X106</f>
        <v>0</v>
      </c>
      <c r="Y106" s="7" t="e">
        <f ca="1">IF(A106&lt;TODAY(),'Download RegistrationByDate'!Y106,NA())</f>
        <v>#N/A</v>
      </c>
      <c r="Z106" s="7">
        <f>'Download RegistrationByDate'!Z106</f>
        <v>0</v>
      </c>
      <c r="AA106" s="7">
        <f>'Download RegistrationByDate'!AA106</f>
        <v>372</v>
      </c>
      <c r="AB106" s="7">
        <f>'Download RegistrationByDate'!AB106</f>
        <v>0</v>
      </c>
      <c r="AC106" s="7">
        <f>'Download RegistrationByDate'!AC106</f>
        <v>132</v>
      </c>
    </row>
    <row r="107" spans="1:29" customFormat="1">
      <c r="A107" s="33">
        <f>'Download RegistrationByDate'!A107</f>
        <v>43537</v>
      </c>
      <c r="B107" s="7">
        <f>'Download RegistrationByDate'!B107</f>
        <v>0</v>
      </c>
      <c r="C107" s="7" t="e">
        <f>IF('Download RegistrationByDate'!C107&gt;'Download RegistrationByDate'!C106,'Download RegistrationByDate'!C107,NA())</f>
        <v>#N/A</v>
      </c>
      <c r="D107" s="7">
        <f>'Download RegistrationByDate'!D107</f>
        <v>0</v>
      </c>
      <c r="E107" s="7" t="e">
        <f>IF('Download RegistrationByDate'!E107&gt;'Download RegistrationByDate'!E106,'Download RegistrationByDate'!E107,NA())</f>
        <v>#N/A</v>
      </c>
      <c r="F107" s="7">
        <f>'Download RegistrationByDate'!F107</f>
        <v>0</v>
      </c>
      <c r="G107" s="7" t="e">
        <f>IF('Download RegistrationByDate'!G107&gt;'Download RegistrationByDate'!G106,'Download RegistrationByDate'!G107,NA())</f>
        <v>#N/A</v>
      </c>
      <c r="H107" s="7">
        <f>'Download RegistrationByDate'!H107</f>
        <v>0</v>
      </c>
      <c r="I107" s="7" t="e">
        <f>IF('Download RegistrationByDate'!I107&gt;'Download RegistrationByDate'!I106,'Download RegistrationByDate'!I107,NA())</f>
        <v>#N/A</v>
      </c>
      <c r="J107" s="7">
        <f>'Download RegistrationByDate'!J107</f>
        <v>0</v>
      </c>
      <c r="K107" s="7" t="e">
        <f>IF('Download RegistrationByDate'!K107&gt;'Download RegistrationByDate'!K106,'Download RegistrationByDate'!K107,NA())</f>
        <v>#N/A</v>
      </c>
      <c r="L107" s="7">
        <f>'Download RegistrationByDate'!L107</f>
        <v>0</v>
      </c>
      <c r="M107" s="7" t="e">
        <f>IF('Download RegistrationByDate'!M107&gt;'Download RegistrationByDate'!M106,'Download RegistrationByDate'!M107,NA())</f>
        <v>#N/A</v>
      </c>
      <c r="N107" s="7">
        <f>'Download RegistrationByDate'!N107</f>
        <v>0</v>
      </c>
      <c r="O107" s="7" t="e">
        <f>IF('Download RegistrationByDate'!O107&gt;'Download RegistrationByDate'!O106,'Download RegistrationByDate'!O107,NA())</f>
        <v>#N/A</v>
      </c>
      <c r="P107" s="7">
        <f>'Download RegistrationByDate'!P107</f>
        <v>0</v>
      </c>
      <c r="Q107" s="7" t="e">
        <f>IF('Download RegistrationByDate'!Q107&gt;'Download RegistrationByDate'!Q106,'Download RegistrationByDate'!Q107,NA())</f>
        <v>#N/A</v>
      </c>
      <c r="R107" s="7">
        <f>'Download RegistrationByDate'!R107</f>
        <v>0</v>
      </c>
      <c r="S107" s="7">
        <f>'Download RegistrationByDate'!S107</f>
        <v>13</v>
      </c>
      <c r="T107" s="7">
        <f>'Download RegistrationByDate'!T107</f>
        <v>0</v>
      </c>
      <c r="U107" s="7" t="e">
        <f ca="1">IF(A107&lt;TODAY(),'Download RegistrationByDate'!U107,NA())</f>
        <v>#N/A</v>
      </c>
      <c r="V107" s="7">
        <f>'Download RegistrationByDate'!V107</f>
        <v>0</v>
      </c>
      <c r="W107" s="7">
        <f>'Download RegistrationByDate'!W107</f>
        <v>0</v>
      </c>
      <c r="X107" s="7">
        <f>'Download RegistrationByDate'!X107</f>
        <v>0</v>
      </c>
      <c r="Y107" s="7" t="e">
        <f ca="1">IF(A107&lt;TODAY(),'Download RegistrationByDate'!Y107,NA())</f>
        <v>#N/A</v>
      </c>
      <c r="Z107" s="7">
        <f>'Download RegistrationByDate'!Z107</f>
        <v>0</v>
      </c>
      <c r="AA107" s="7">
        <f>'Download RegistrationByDate'!AA107</f>
        <v>372</v>
      </c>
      <c r="AB107" s="7">
        <f>'Download RegistrationByDate'!AB107</f>
        <v>0</v>
      </c>
      <c r="AC107" s="7">
        <f>'Download RegistrationByDate'!AC107</f>
        <v>132</v>
      </c>
    </row>
    <row r="108" spans="1:29" customFormat="1">
      <c r="A108" s="33">
        <f>'Download RegistrationByDate'!A108</f>
        <v>43538</v>
      </c>
      <c r="B108" s="7">
        <f>'Download RegistrationByDate'!B108</f>
        <v>0</v>
      </c>
      <c r="C108" s="7" t="e">
        <f>IF('Download RegistrationByDate'!C108&gt;'Download RegistrationByDate'!C107,'Download RegistrationByDate'!C108,NA())</f>
        <v>#N/A</v>
      </c>
      <c r="D108" s="7">
        <f>'Download RegistrationByDate'!D108</f>
        <v>0</v>
      </c>
      <c r="E108" s="7" t="e">
        <f>IF('Download RegistrationByDate'!E108&gt;'Download RegistrationByDate'!E107,'Download RegistrationByDate'!E108,NA())</f>
        <v>#N/A</v>
      </c>
      <c r="F108" s="7">
        <f>'Download RegistrationByDate'!F108</f>
        <v>0</v>
      </c>
      <c r="G108" s="7" t="e">
        <f>IF('Download RegistrationByDate'!G108&gt;'Download RegistrationByDate'!G107,'Download RegistrationByDate'!G108,NA())</f>
        <v>#N/A</v>
      </c>
      <c r="H108" s="7">
        <f>'Download RegistrationByDate'!H108</f>
        <v>0</v>
      </c>
      <c r="I108" s="7" t="e">
        <f>IF('Download RegistrationByDate'!I108&gt;'Download RegistrationByDate'!I107,'Download RegistrationByDate'!I108,NA())</f>
        <v>#N/A</v>
      </c>
      <c r="J108" s="7">
        <f>'Download RegistrationByDate'!J108</f>
        <v>0</v>
      </c>
      <c r="K108" s="7" t="e">
        <f>IF('Download RegistrationByDate'!K108&gt;'Download RegistrationByDate'!K107,'Download RegistrationByDate'!K108,NA())</f>
        <v>#N/A</v>
      </c>
      <c r="L108" s="7">
        <f>'Download RegistrationByDate'!L108</f>
        <v>0</v>
      </c>
      <c r="M108" s="7" t="e">
        <f>IF('Download RegistrationByDate'!M108&gt;'Download RegistrationByDate'!M107,'Download RegistrationByDate'!M108,NA())</f>
        <v>#N/A</v>
      </c>
      <c r="N108" s="7">
        <f>'Download RegistrationByDate'!N108</f>
        <v>0</v>
      </c>
      <c r="O108" s="7" t="e">
        <f>IF('Download RegistrationByDate'!O108&gt;'Download RegistrationByDate'!O107,'Download RegistrationByDate'!O108,NA())</f>
        <v>#N/A</v>
      </c>
      <c r="P108" s="7">
        <f>'Download RegistrationByDate'!P108</f>
        <v>0</v>
      </c>
      <c r="Q108" s="7" t="e">
        <f>IF('Download RegistrationByDate'!Q108&gt;'Download RegistrationByDate'!Q107,'Download RegistrationByDate'!Q108,NA())</f>
        <v>#N/A</v>
      </c>
      <c r="R108" s="7">
        <f>'Download RegistrationByDate'!R108</f>
        <v>0</v>
      </c>
      <c r="S108" s="7">
        <f>'Download RegistrationByDate'!S108</f>
        <v>13</v>
      </c>
      <c r="T108" s="7">
        <f>'Download RegistrationByDate'!T108</f>
        <v>0</v>
      </c>
      <c r="U108" s="7" t="e">
        <f ca="1">IF(A108&lt;TODAY(),'Download RegistrationByDate'!U108,NA())</f>
        <v>#N/A</v>
      </c>
      <c r="V108" s="7">
        <f>'Download RegistrationByDate'!V108</f>
        <v>0</v>
      </c>
      <c r="W108" s="7">
        <f>'Download RegistrationByDate'!W108</f>
        <v>0</v>
      </c>
      <c r="X108" s="7">
        <f>'Download RegistrationByDate'!X108</f>
        <v>0</v>
      </c>
      <c r="Y108" s="7" t="e">
        <f ca="1">IF(A108&lt;TODAY(),'Download RegistrationByDate'!Y108,NA())</f>
        <v>#N/A</v>
      </c>
      <c r="Z108" s="7">
        <f>'Download RegistrationByDate'!Z108</f>
        <v>0</v>
      </c>
      <c r="AA108" s="7">
        <f>'Download RegistrationByDate'!AA108</f>
        <v>372</v>
      </c>
      <c r="AB108" s="7">
        <f>'Download RegistrationByDate'!AB108</f>
        <v>0</v>
      </c>
      <c r="AC108" s="7">
        <f>'Download RegistrationByDate'!AC108</f>
        <v>132</v>
      </c>
    </row>
    <row r="109" spans="1:29" customFormat="1">
      <c r="A109" s="33">
        <f>'Download RegistrationByDate'!A109</f>
        <v>43539</v>
      </c>
      <c r="B109" s="7">
        <f>'Download RegistrationByDate'!B109</f>
        <v>0</v>
      </c>
      <c r="C109" s="7" t="e">
        <f>IF('Download RegistrationByDate'!C109&gt;'Download RegistrationByDate'!C108,'Download RegistrationByDate'!C109,NA())</f>
        <v>#N/A</v>
      </c>
      <c r="D109" s="7">
        <f>'Download RegistrationByDate'!D109</f>
        <v>0</v>
      </c>
      <c r="E109" s="7" t="e">
        <f>IF('Download RegistrationByDate'!E109&gt;'Download RegistrationByDate'!E108,'Download RegistrationByDate'!E109,NA())</f>
        <v>#N/A</v>
      </c>
      <c r="F109" s="7">
        <f>'Download RegistrationByDate'!F109</f>
        <v>0</v>
      </c>
      <c r="G109" s="7" t="e">
        <f>IF('Download RegistrationByDate'!G109&gt;'Download RegistrationByDate'!G108,'Download RegistrationByDate'!G109,NA())</f>
        <v>#N/A</v>
      </c>
      <c r="H109" s="7">
        <f>'Download RegistrationByDate'!H109</f>
        <v>0</v>
      </c>
      <c r="I109" s="7" t="e">
        <f>IF('Download RegistrationByDate'!I109&gt;'Download RegistrationByDate'!I108,'Download RegistrationByDate'!I109,NA())</f>
        <v>#N/A</v>
      </c>
      <c r="J109" s="7">
        <f>'Download RegistrationByDate'!J109</f>
        <v>0</v>
      </c>
      <c r="K109" s="7" t="e">
        <f>IF('Download RegistrationByDate'!K109&gt;'Download RegistrationByDate'!K108,'Download RegistrationByDate'!K109,NA())</f>
        <v>#N/A</v>
      </c>
      <c r="L109" s="7">
        <f>'Download RegistrationByDate'!L109</f>
        <v>0</v>
      </c>
      <c r="M109" s="7" t="e">
        <f>IF('Download RegistrationByDate'!M109&gt;'Download RegistrationByDate'!M108,'Download RegistrationByDate'!M109,NA())</f>
        <v>#N/A</v>
      </c>
      <c r="N109" s="7">
        <f>'Download RegistrationByDate'!N109</f>
        <v>0</v>
      </c>
      <c r="O109" s="7" t="e">
        <f>IF('Download RegistrationByDate'!O109&gt;'Download RegistrationByDate'!O108,'Download RegistrationByDate'!O109,NA())</f>
        <v>#N/A</v>
      </c>
      <c r="P109" s="7">
        <f>'Download RegistrationByDate'!P109</f>
        <v>0</v>
      </c>
      <c r="Q109" s="7" t="e">
        <f>IF('Download RegistrationByDate'!Q109&gt;'Download RegistrationByDate'!Q108,'Download RegistrationByDate'!Q109,NA())</f>
        <v>#N/A</v>
      </c>
      <c r="R109" s="7">
        <f>'Download RegistrationByDate'!R109</f>
        <v>0</v>
      </c>
      <c r="S109" s="7">
        <f>'Download RegistrationByDate'!S109</f>
        <v>13</v>
      </c>
      <c r="T109" s="7">
        <f>'Download RegistrationByDate'!T109</f>
        <v>0</v>
      </c>
      <c r="U109" s="7" t="e">
        <f ca="1">IF(A109&lt;TODAY(),'Download RegistrationByDate'!U109,NA())</f>
        <v>#N/A</v>
      </c>
      <c r="V109" s="7">
        <f>'Download RegistrationByDate'!V109</f>
        <v>0</v>
      </c>
      <c r="W109" s="7">
        <f>'Download RegistrationByDate'!W109</f>
        <v>0</v>
      </c>
      <c r="X109" s="7">
        <f>'Download RegistrationByDate'!X109</f>
        <v>0</v>
      </c>
      <c r="Y109" s="7" t="e">
        <f ca="1">IF(A109&lt;TODAY(),'Download RegistrationByDate'!Y109,NA())</f>
        <v>#N/A</v>
      </c>
      <c r="Z109" s="7">
        <f>'Download RegistrationByDate'!Z109</f>
        <v>0</v>
      </c>
      <c r="AA109" s="7">
        <f>'Download RegistrationByDate'!AA109</f>
        <v>372</v>
      </c>
      <c r="AB109" s="7">
        <f>'Download RegistrationByDate'!AB109</f>
        <v>0</v>
      </c>
      <c r="AC109" s="7">
        <f>'Download RegistrationByDate'!AC109</f>
        <v>132</v>
      </c>
    </row>
    <row r="110" spans="1:29" customFormat="1">
      <c r="A110" s="33">
        <f>'Download RegistrationByDate'!A110</f>
        <v>43540</v>
      </c>
      <c r="B110" s="7">
        <f>'Download RegistrationByDate'!B110</f>
        <v>0</v>
      </c>
      <c r="C110" s="7" t="e">
        <f>IF('Download RegistrationByDate'!C110&gt;'Download RegistrationByDate'!C109,'Download RegistrationByDate'!C110,NA())</f>
        <v>#N/A</v>
      </c>
      <c r="D110" s="7">
        <f>'Download RegistrationByDate'!D110</f>
        <v>0</v>
      </c>
      <c r="E110" s="7" t="e">
        <f>IF('Download RegistrationByDate'!E110&gt;'Download RegistrationByDate'!E109,'Download RegistrationByDate'!E110,NA())</f>
        <v>#N/A</v>
      </c>
      <c r="F110" s="7">
        <f>'Download RegistrationByDate'!F110</f>
        <v>0</v>
      </c>
      <c r="G110" s="7" t="e">
        <f>IF('Download RegistrationByDate'!G110&gt;'Download RegistrationByDate'!G109,'Download RegistrationByDate'!G110,NA())</f>
        <v>#N/A</v>
      </c>
      <c r="H110" s="7">
        <f>'Download RegistrationByDate'!H110</f>
        <v>0</v>
      </c>
      <c r="I110" s="7" t="e">
        <f>IF('Download RegistrationByDate'!I110&gt;'Download RegistrationByDate'!I109,'Download RegistrationByDate'!I110,NA())</f>
        <v>#N/A</v>
      </c>
      <c r="J110" s="7">
        <f>'Download RegistrationByDate'!J110</f>
        <v>0</v>
      </c>
      <c r="K110" s="7" t="e">
        <f>IF('Download RegistrationByDate'!K110&gt;'Download RegistrationByDate'!K109,'Download RegistrationByDate'!K110,NA())</f>
        <v>#N/A</v>
      </c>
      <c r="L110" s="7">
        <f>'Download RegistrationByDate'!L110</f>
        <v>0</v>
      </c>
      <c r="M110" s="7" t="e">
        <f>IF('Download RegistrationByDate'!M110&gt;'Download RegistrationByDate'!M109,'Download RegistrationByDate'!M110,NA())</f>
        <v>#N/A</v>
      </c>
      <c r="N110" s="7">
        <f>'Download RegistrationByDate'!N110</f>
        <v>0</v>
      </c>
      <c r="O110" s="7" t="e">
        <f>IF('Download RegistrationByDate'!O110&gt;'Download RegistrationByDate'!O109,'Download RegistrationByDate'!O110,NA())</f>
        <v>#N/A</v>
      </c>
      <c r="P110" s="7">
        <f>'Download RegistrationByDate'!P110</f>
        <v>0</v>
      </c>
      <c r="Q110" s="7" t="e">
        <f>IF('Download RegistrationByDate'!Q110&gt;'Download RegistrationByDate'!Q109,'Download RegistrationByDate'!Q110,NA())</f>
        <v>#N/A</v>
      </c>
      <c r="R110" s="7">
        <f>'Download RegistrationByDate'!R110</f>
        <v>0</v>
      </c>
      <c r="S110" s="7">
        <f>'Download RegistrationByDate'!S110</f>
        <v>13</v>
      </c>
      <c r="T110" s="7">
        <f>'Download RegistrationByDate'!T110</f>
        <v>0</v>
      </c>
      <c r="U110" s="7" t="e">
        <f ca="1">IF(A110&lt;TODAY(),'Download RegistrationByDate'!U110,NA())</f>
        <v>#N/A</v>
      </c>
      <c r="V110" s="7">
        <f>'Download RegistrationByDate'!V110</f>
        <v>0</v>
      </c>
      <c r="W110" s="7">
        <f>'Download RegistrationByDate'!W110</f>
        <v>0</v>
      </c>
      <c r="X110" s="7">
        <f>'Download RegistrationByDate'!X110</f>
        <v>0</v>
      </c>
      <c r="Y110" s="7" t="e">
        <f ca="1">IF(A110&lt;TODAY(),'Download RegistrationByDate'!Y110,NA())</f>
        <v>#N/A</v>
      </c>
      <c r="Z110" s="7">
        <f>'Download RegistrationByDate'!Z110</f>
        <v>0</v>
      </c>
      <c r="AA110" s="7">
        <f>'Download RegistrationByDate'!AA110</f>
        <v>372</v>
      </c>
      <c r="AB110" s="7">
        <f>'Download RegistrationByDate'!AB110</f>
        <v>0</v>
      </c>
      <c r="AC110" s="7">
        <f>'Download RegistrationByDate'!AC110</f>
        <v>132</v>
      </c>
    </row>
    <row r="111" spans="1:29" customFormat="1">
      <c r="A111" s="33">
        <f>'Download RegistrationByDate'!A111</f>
        <v>43541</v>
      </c>
      <c r="B111" s="7">
        <f>'Download RegistrationByDate'!B111</f>
        <v>0</v>
      </c>
      <c r="C111" s="7" t="e">
        <f>IF('Download RegistrationByDate'!C111&gt;'Download RegistrationByDate'!C110,'Download RegistrationByDate'!C111,NA())</f>
        <v>#N/A</v>
      </c>
      <c r="D111" s="7">
        <f>'Download RegistrationByDate'!D111</f>
        <v>0</v>
      </c>
      <c r="E111" s="7" t="e">
        <f>IF('Download RegistrationByDate'!E111&gt;'Download RegistrationByDate'!E110,'Download RegistrationByDate'!E111,NA())</f>
        <v>#N/A</v>
      </c>
      <c r="F111" s="7">
        <f>'Download RegistrationByDate'!F111</f>
        <v>0</v>
      </c>
      <c r="G111" s="7" t="e">
        <f>IF('Download RegistrationByDate'!G111&gt;'Download RegistrationByDate'!G110,'Download RegistrationByDate'!G111,NA())</f>
        <v>#N/A</v>
      </c>
      <c r="H111" s="7">
        <f>'Download RegistrationByDate'!H111</f>
        <v>0</v>
      </c>
      <c r="I111" s="7" t="e">
        <f>IF('Download RegistrationByDate'!I111&gt;'Download RegistrationByDate'!I110,'Download RegistrationByDate'!I111,NA())</f>
        <v>#N/A</v>
      </c>
      <c r="J111" s="7">
        <f>'Download RegistrationByDate'!J111</f>
        <v>0</v>
      </c>
      <c r="K111" s="7" t="e">
        <f>IF('Download RegistrationByDate'!K111&gt;'Download RegistrationByDate'!K110,'Download RegistrationByDate'!K111,NA())</f>
        <v>#N/A</v>
      </c>
      <c r="L111" s="7">
        <f>'Download RegistrationByDate'!L111</f>
        <v>0</v>
      </c>
      <c r="M111" s="7" t="e">
        <f>IF('Download RegistrationByDate'!M111&gt;'Download RegistrationByDate'!M110,'Download RegistrationByDate'!M111,NA())</f>
        <v>#N/A</v>
      </c>
      <c r="N111" s="7">
        <f>'Download RegistrationByDate'!N111</f>
        <v>0</v>
      </c>
      <c r="O111" s="7" t="e">
        <f>IF('Download RegistrationByDate'!O111&gt;'Download RegistrationByDate'!O110,'Download RegistrationByDate'!O111,NA())</f>
        <v>#N/A</v>
      </c>
      <c r="P111" s="7">
        <f>'Download RegistrationByDate'!P111</f>
        <v>0</v>
      </c>
      <c r="Q111" s="7" t="e">
        <f>IF('Download RegistrationByDate'!Q111&gt;'Download RegistrationByDate'!Q110,'Download RegistrationByDate'!Q111,NA())</f>
        <v>#N/A</v>
      </c>
      <c r="R111" s="7">
        <f>'Download RegistrationByDate'!R111</f>
        <v>0</v>
      </c>
      <c r="S111" s="7">
        <f>'Download RegistrationByDate'!S111</f>
        <v>13</v>
      </c>
      <c r="T111" s="7">
        <f>'Download RegistrationByDate'!T111</f>
        <v>0</v>
      </c>
      <c r="U111" s="7" t="e">
        <f ca="1">IF(A111&lt;TODAY(),'Download RegistrationByDate'!U111,NA())</f>
        <v>#N/A</v>
      </c>
      <c r="V111" s="7">
        <f>'Download RegistrationByDate'!V111</f>
        <v>0</v>
      </c>
      <c r="W111" s="7">
        <f>'Download RegistrationByDate'!W111</f>
        <v>0</v>
      </c>
      <c r="X111" s="7">
        <f>'Download RegistrationByDate'!X111</f>
        <v>0</v>
      </c>
      <c r="Y111" s="7" t="e">
        <f ca="1">IF(A111&lt;TODAY(),'Download RegistrationByDate'!Y111,NA())</f>
        <v>#N/A</v>
      </c>
      <c r="Z111" s="7">
        <f>'Download RegistrationByDate'!Z111</f>
        <v>0</v>
      </c>
      <c r="AA111" s="7">
        <f>'Download RegistrationByDate'!AA111</f>
        <v>372</v>
      </c>
      <c r="AB111" s="7">
        <f>'Download RegistrationByDate'!AB111</f>
        <v>0</v>
      </c>
      <c r="AC111" s="7">
        <f>'Download RegistrationByDate'!AC111</f>
        <v>132</v>
      </c>
    </row>
    <row r="112" spans="1:29" customFormat="1">
      <c r="A112" s="33">
        <f>'Download RegistrationByDate'!A112</f>
        <v>43542</v>
      </c>
      <c r="B112" s="7">
        <f>'Download RegistrationByDate'!B112</f>
        <v>0</v>
      </c>
      <c r="C112" s="7" t="e">
        <f>IF('Download RegistrationByDate'!C112&gt;'Download RegistrationByDate'!C111,'Download RegistrationByDate'!C112,NA())</f>
        <v>#N/A</v>
      </c>
      <c r="D112" s="7">
        <f>'Download RegistrationByDate'!D112</f>
        <v>0</v>
      </c>
      <c r="E112" s="7" t="e">
        <f>IF('Download RegistrationByDate'!E112&gt;'Download RegistrationByDate'!E111,'Download RegistrationByDate'!E112,NA())</f>
        <v>#N/A</v>
      </c>
      <c r="F112" s="7">
        <f>'Download RegistrationByDate'!F112</f>
        <v>0</v>
      </c>
      <c r="G112" s="7" t="e">
        <f>IF('Download RegistrationByDate'!G112&gt;'Download RegistrationByDate'!G111,'Download RegistrationByDate'!G112,NA())</f>
        <v>#N/A</v>
      </c>
      <c r="H112" s="7">
        <f>'Download RegistrationByDate'!H112</f>
        <v>0</v>
      </c>
      <c r="I112" s="7" t="e">
        <f>IF('Download RegistrationByDate'!I112&gt;'Download RegistrationByDate'!I111,'Download RegistrationByDate'!I112,NA())</f>
        <v>#N/A</v>
      </c>
      <c r="J112" s="7">
        <f>'Download RegistrationByDate'!J112</f>
        <v>0</v>
      </c>
      <c r="K112" s="7" t="e">
        <f>IF('Download RegistrationByDate'!K112&gt;'Download RegistrationByDate'!K111,'Download RegistrationByDate'!K112,NA())</f>
        <v>#N/A</v>
      </c>
      <c r="L112" s="7">
        <f>'Download RegistrationByDate'!L112</f>
        <v>0</v>
      </c>
      <c r="M112" s="7" t="e">
        <f>IF('Download RegistrationByDate'!M112&gt;'Download RegistrationByDate'!M111,'Download RegistrationByDate'!M112,NA())</f>
        <v>#N/A</v>
      </c>
      <c r="N112" s="7">
        <f>'Download RegistrationByDate'!N112</f>
        <v>0</v>
      </c>
      <c r="O112" s="7" t="e">
        <f>IF('Download RegistrationByDate'!O112&gt;'Download RegistrationByDate'!O111,'Download RegistrationByDate'!O112,NA())</f>
        <v>#N/A</v>
      </c>
      <c r="P112" s="7">
        <f>'Download RegistrationByDate'!P112</f>
        <v>0</v>
      </c>
      <c r="Q112" s="7" t="e">
        <f>IF('Download RegistrationByDate'!Q112&gt;'Download RegistrationByDate'!Q111,'Download RegistrationByDate'!Q112,NA())</f>
        <v>#N/A</v>
      </c>
      <c r="R112" s="7">
        <f>'Download RegistrationByDate'!R112</f>
        <v>0</v>
      </c>
      <c r="S112" s="7">
        <f>'Download RegistrationByDate'!S112</f>
        <v>13</v>
      </c>
      <c r="T112" s="7">
        <f>'Download RegistrationByDate'!T112</f>
        <v>0</v>
      </c>
      <c r="U112" s="7" t="e">
        <f ca="1">IF(A112&lt;TODAY(),'Download RegistrationByDate'!U112,NA())</f>
        <v>#N/A</v>
      </c>
      <c r="V112" s="7">
        <f>'Download RegistrationByDate'!V112</f>
        <v>0</v>
      </c>
      <c r="W112" s="7">
        <f>'Download RegistrationByDate'!W112</f>
        <v>0</v>
      </c>
      <c r="X112" s="7">
        <f>'Download RegistrationByDate'!X112</f>
        <v>0</v>
      </c>
      <c r="Y112" s="7" t="e">
        <f ca="1">IF(A112&lt;TODAY(),'Download RegistrationByDate'!Y112,NA())</f>
        <v>#N/A</v>
      </c>
      <c r="Z112" s="7">
        <f>'Download RegistrationByDate'!Z112</f>
        <v>0</v>
      </c>
      <c r="AA112" s="7">
        <f>'Download RegistrationByDate'!AA112</f>
        <v>372</v>
      </c>
      <c r="AB112" s="7">
        <f>'Download RegistrationByDate'!AB112</f>
        <v>0</v>
      </c>
      <c r="AC112" s="7">
        <f>'Download RegistrationByDate'!AC112</f>
        <v>132</v>
      </c>
    </row>
    <row r="113" spans="1:29" customFormat="1">
      <c r="A113" s="33">
        <f>'Download RegistrationByDate'!A113</f>
        <v>43543</v>
      </c>
      <c r="B113" s="7">
        <f>'Download RegistrationByDate'!B113</f>
        <v>0</v>
      </c>
      <c r="C113" s="7" t="e">
        <f>IF('Download RegistrationByDate'!C113&gt;'Download RegistrationByDate'!C112,'Download RegistrationByDate'!C113,NA())</f>
        <v>#N/A</v>
      </c>
      <c r="D113" s="7">
        <f>'Download RegistrationByDate'!D113</f>
        <v>0</v>
      </c>
      <c r="E113" s="7" t="e">
        <f>IF('Download RegistrationByDate'!E113&gt;'Download RegistrationByDate'!E112,'Download RegistrationByDate'!E113,NA())</f>
        <v>#N/A</v>
      </c>
      <c r="F113" s="7">
        <f>'Download RegistrationByDate'!F113</f>
        <v>0</v>
      </c>
      <c r="G113" s="7" t="e">
        <f>IF('Download RegistrationByDate'!G113&gt;'Download RegistrationByDate'!G112,'Download RegistrationByDate'!G113,NA())</f>
        <v>#N/A</v>
      </c>
      <c r="H113" s="7">
        <f>'Download RegistrationByDate'!H113</f>
        <v>0</v>
      </c>
      <c r="I113" s="7" t="e">
        <f>IF('Download RegistrationByDate'!I113&gt;'Download RegistrationByDate'!I112,'Download RegistrationByDate'!I113,NA())</f>
        <v>#N/A</v>
      </c>
      <c r="J113" s="7">
        <f>'Download RegistrationByDate'!J113</f>
        <v>0</v>
      </c>
      <c r="K113" s="7" t="e">
        <f>IF('Download RegistrationByDate'!K113&gt;'Download RegistrationByDate'!K112,'Download RegistrationByDate'!K113,NA())</f>
        <v>#N/A</v>
      </c>
      <c r="L113" s="7">
        <f>'Download RegistrationByDate'!L113</f>
        <v>0</v>
      </c>
      <c r="M113" s="7" t="e">
        <f>IF('Download RegistrationByDate'!M113&gt;'Download RegistrationByDate'!M112,'Download RegistrationByDate'!M113,NA())</f>
        <v>#N/A</v>
      </c>
      <c r="N113" s="7">
        <f>'Download RegistrationByDate'!N113</f>
        <v>0</v>
      </c>
      <c r="O113" s="7" t="e">
        <f>IF('Download RegistrationByDate'!O113&gt;'Download RegistrationByDate'!O112,'Download RegistrationByDate'!O113,NA())</f>
        <v>#N/A</v>
      </c>
      <c r="P113" s="7">
        <f>'Download RegistrationByDate'!P113</f>
        <v>0</v>
      </c>
      <c r="Q113" s="7" t="e">
        <f>IF('Download RegistrationByDate'!Q113&gt;'Download RegistrationByDate'!Q112,'Download RegistrationByDate'!Q113,NA())</f>
        <v>#N/A</v>
      </c>
      <c r="R113" s="7">
        <f>'Download RegistrationByDate'!R113</f>
        <v>0</v>
      </c>
      <c r="S113" s="7">
        <f>'Download RegistrationByDate'!S113</f>
        <v>13</v>
      </c>
      <c r="T113" s="7">
        <f>'Download RegistrationByDate'!T113</f>
        <v>0</v>
      </c>
      <c r="U113" s="7" t="e">
        <f ca="1">IF(A113&lt;TODAY(),'Download RegistrationByDate'!U113,NA())</f>
        <v>#N/A</v>
      </c>
      <c r="V113" s="7">
        <f>'Download RegistrationByDate'!V113</f>
        <v>0</v>
      </c>
      <c r="W113" s="7">
        <f>'Download RegistrationByDate'!W113</f>
        <v>0</v>
      </c>
      <c r="X113" s="7">
        <f>'Download RegistrationByDate'!X113</f>
        <v>0</v>
      </c>
      <c r="Y113" s="7" t="e">
        <f ca="1">IF(A113&lt;TODAY(),'Download RegistrationByDate'!Y113,NA())</f>
        <v>#N/A</v>
      </c>
      <c r="Z113" s="7">
        <f>'Download RegistrationByDate'!Z113</f>
        <v>0</v>
      </c>
      <c r="AA113" s="7">
        <f>'Download RegistrationByDate'!AA113</f>
        <v>372</v>
      </c>
      <c r="AB113" s="7">
        <f>'Download RegistrationByDate'!AB113</f>
        <v>0</v>
      </c>
      <c r="AC113" s="7">
        <f>'Download RegistrationByDate'!AC113</f>
        <v>132</v>
      </c>
    </row>
    <row r="114" spans="1:29" customFormat="1">
      <c r="A114" s="33">
        <f>'Download RegistrationByDate'!A114</f>
        <v>43544</v>
      </c>
      <c r="B114" s="7">
        <f>'Download RegistrationByDate'!B114</f>
        <v>0</v>
      </c>
      <c r="C114" s="7" t="e">
        <f>IF('Download RegistrationByDate'!C114&gt;'Download RegistrationByDate'!C113,'Download RegistrationByDate'!C114,NA())</f>
        <v>#N/A</v>
      </c>
      <c r="D114" s="7">
        <f>'Download RegistrationByDate'!D114</f>
        <v>0</v>
      </c>
      <c r="E114" s="7" t="e">
        <f>IF('Download RegistrationByDate'!E114&gt;'Download RegistrationByDate'!E113,'Download RegistrationByDate'!E114,NA())</f>
        <v>#N/A</v>
      </c>
      <c r="F114" s="7">
        <f>'Download RegistrationByDate'!F114</f>
        <v>0</v>
      </c>
      <c r="G114" s="7" t="e">
        <f>IF('Download RegistrationByDate'!G114&gt;'Download RegistrationByDate'!G113,'Download RegistrationByDate'!G114,NA())</f>
        <v>#N/A</v>
      </c>
      <c r="H114" s="7">
        <f>'Download RegistrationByDate'!H114</f>
        <v>0</v>
      </c>
      <c r="I114" s="7" t="e">
        <f>IF('Download RegistrationByDate'!I114&gt;'Download RegistrationByDate'!I113,'Download RegistrationByDate'!I114,NA())</f>
        <v>#N/A</v>
      </c>
      <c r="J114" s="7">
        <f>'Download RegistrationByDate'!J114</f>
        <v>0</v>
      </c>
      <c r="K114" s="7" t="e">
        <f>IF('Download RegistrationByDate'!K114&gt;'Download RegistrationByDate'!K113,'Download RegistrationByDate'!K114,NA())</f>
        <v>#N/A</v>
      </c>
      <c r="L114" s="7">
        <f>'Download RegistrationByDate'!L114</f>
        <v>0</v>
      </c>
      <c r="M114" s="7" t="e">
        <f>IF('Download RegistrationByDate'!M114&gt;'Download RegistrationByDate'!M113,'Download RegistrationByDate'!M114,NA())</f>
        <v>#N/A</v>
      </c>
      <c r="N114" s="7">
        <f>'Download RegistrationByDate'!N114</f>
        <v>0</v>
      </c>
      <c r="O114" s="7" t="e">
        <f>IF('Download RegistrationByDate'!O114&gt;'Download RegistrationByDate'!O113,'Download RegistrationByDate'!O114,NA())</f>
        <v>#N/A</v>
      </c>
      <c r="P114" s="7">
        <f>'Download RegistrationByDate'!P114</f>
        <v>0</v>
      </c>
      <c r="Q114" s="7" t="e">
        <f>IF('Download RegistrationByDate'!Q114&gt;'Download RegistrationByDate'!Q113,'Download RegistrationByDate'!Q114,NA())</f>
        <v>#N/A</v>
      </c>
      <c r="R114" s="7">
        <f>'Download RegistrationByDate'!R114</f>
        <v>0</v>
      </c>
      <c r="S114" s="7">
        <f>'Download RegistrationByDate'!S114</f>
        <v>13</v>
      </c>
      <c r="T114" s="7">
        <f>'Download RegistrationByDate'!T114</f>
        <v>0</v>
      </c>
      <c r="U114" s="7" t="e">
        <f ca="1">IF(A114&lt;TODAY(),'Download RegistrationByDate'!U114,NA())</f>
        <v>#N/A</v>
      </c>
      <c r="V114" s="7">
        <f>'Download RegistrationByDate'!V114</f>
        <v>0</v>
      </c>
      <c r="W114" s="7">
        <f>'Download RegistrationByDate'!W114</f>
        <v>0</v>
      </c>
      <c r="X114" s="7">
        <f>'Download RegistrationByDate'!X114</f>
        <v>0</v>
      </c>
      <c r="Y114" s="7" t="e">
        <f ca="1">IF(A114&lt;TODAY(),'Download RegistrationByDate'!Y114,NA())</f>
        <v>#N/A</v>
      </c>
      <c r="Z114" s="7">
        <f>'Download RegistrationByDate'!Z114</f>
        <v>0</v>
      </c>
      <c r="AA114" s="7">
        <f>'Download RegistrationByDate'!AA114</f>
        <v>372</v>
      </c>
      <c r="AB114" s="7">
        <f>'Download RegistrationByDate'!AB114</f>
        <v>0</v>
      </c>
      <c r="AC114" s="7">
        <f>'Download RegistrationByDate'!AC114</f>
        <v>132</v>
      </c>
    </row>
    <row r="115" spans="1:29" customFormat="1">
      <c r="A115" s="33">
        <f>'Download RegistrationByDate'!A115</f>
        <v>43545</v>
      </c>
      <c r="B115" s="7">
        <f>'Download RegistrationByDate'!B115</f>
        <v>0</v>
      </c>
      <c r="C115" s="7" t="e">
        <f>IF('Download RegistrationByDate'!C115&gt;'Download RegistrationByDate'!C114,'Download RegistrationByDate'!C115,NA())</f>
        <v>#N/A</v>
      </c>
      <c r="D115" s="7">
        <f>'Download RegistrationByDate'!D115</f>
        <v>0</v>
      </c>
      <c r="E115" s="7" t="e">
        <f>IF('Download RegistrationByDate'!E115&gt;'Download RegistrationByDate'!E114,'Download RegistrationByDate'!E115,NA())</f>
        <v>#N/A</v>
      </c>
      <c r="F115" s="7">
        <f>'Download RegistrationByDate'!F115</f>
        <v>0</v>
      </c>
      <c r="G115" s="7" t="e">
        <f>IF('Download RegistrationByDate'!G115&gt;'Download RegistrationByDate'!G114,'Download RegistrationByDate'!G115,NA())</f>
        <v>#N/A</v>
      </c>
      <c r="H115" s="7">
        <f>'Download RegistrationByDate'!H115</f>
        <v>0</v>
      </c>
      <c r="I115" s="7" t="e">
        <f>IF('Download RegistrationByDate'!I115&gt;'Download RegistrationByDate'!I114,'Download RegistrationByDate'!I115,NA())</f>
        <v>#N/A</v>
      </c>
      <c r="J115" s="7">
        <f>'Download RegistrationByDate'!J115</f>
        <v>0</v>
      </c>
      <c r="K115" s="7" t="e">
        <f>IF('Download RegistrationByDate'!K115&gt;'Download RegistrationByDate'!K114,'Download RegistrationByDate'!K115,NA())</f>
        <v>#N/A</v>
      </c>
      <c r="L115" s="7">
        <f>'Download RegistrationByDate'!L115</f>
        <v>0</v>
      </c>
      <c r="M115" s="7" t="e">
        <f>IF('Download RegistrationByDate'!M115&gt;'Download RegistrationByDate'!M114,'Download RegistrationByDate'!M115,NA())</f>
        <v>#N/A</v>
      </c>
      <c r="N115" s="7">
        <f>'Download RegistrationByDate'!N115</f>
        <v>0</v>
      </c>
      <c r="O115" s="7" t="e">
        <f>IF('Download RegistrationByDate'!O115&gt;'Download RegistrationByDate'!O114,'Download RegistrationByDate'!O115,NA())</f>
        <v>#N/A</v>
      </c>
      <c r="P115" s="7">
        <f>'Download RegistrationByDate'!P115</f>
        <v>0</v>
      </c>
      <c r="Q115" s="7" t="e">
        <f>IF('Download RegistrationByDate'!Q115&gt;'Download RegistrationByDate'!Q114,'Download RegistrationByDate'!Q115,NA())</f>
        <v>#N/A</v>
      </c>
      <c r="R115" s="7">
        <f>'Download RegistrationByDate'!R115</f>
        <v>0</v>
      </c>
      <c r="S115" s="7">
        <f>'Download RegistrationByDate'!S115</f>
        <v>13</v>
      </c>
      <c r="T115" s="7">
        <f>'Download RegistrationByDate'!T115</f>
        <v>0</v>
      </c>
      <c r="U115" s="7" t="e">
        <f ca="1">IF(A115&lt;TODAY(),'Download RegistrationByDate'!U115,NA())</f>
        <v>#N/A</v>
      </c>
      <c r="V115" s="7">
        <f>'Download RegistrationByDate'!V115</f>
        <v>0</v>
      </c>
      <c r="W115" s="7">
        <f>'Download RegistrationByDate'!W115</f>
        <v>0</v>
      </c>
      <c r="X115" s="7">
        <f>'Download RegistrationByDate'!X115</f>
        <v>0</v>
      </c>
      <c r="Y115" s="7" t="e">
        <f ca="1">IF(A115&lt;TODAY(),'Download RegistrationByDate'!Y115,NA())</f>
        <v>#N/A</v>
      </c>
      <c r="Z115" s="7">
        <f>'Download RegistrationByDate'!Z115</f>
        <v>0</v>
      </c>
      <c r="AA115" s="7">
        <f>'Download RegistrationByDate'!AA115</f>
        <v>372</v>
      </c>
      <c r="AB115" s="7">
        <f>'Download RegistrationByDate'!AB115</f>
        <v>0</v>
      </c>
      <c r="AC115" s="7">
        <f>'Download RegistrationByDate'!AC115</f>
        <v>132</v>
      </c>
    </row>
    <row r="116" spans="1:29" customFormat="1">
      <c r="A116" s="33">
        <f>'Download RegistrationByDate'!A116</f>
        <v>43546</v>
      </c>
      <c r="B116" s="7">
        <f>'Download RegistrationByDate'!B116</f>
        <v>0</v>
      </c>
      <c r="C116" s="7" t="e">
        <f>IF('Download RegistrationByDate'!C116&gt;'Download RegistrationByDate'!C115,'Download RegistrationByDate'!C116,NA())</f>
        <v>#N/A</v>
      </c>
      <c r="D116" s="7">
        <f>'Download RegistrationByDate'!D116</f>
        <v>0</v>
      </c>
      <c r="E116" s="7" t="e">
        <f>IF('Download RegistrationByDate'!E116&gt;'Download RegistrationByDate'!E115,'Download RegistrationByDate'!E116,NA())</f>
        <v>#N/A</v>
      </c>
      <c r="F116" s="7">
        <f>'Download RegistrationByDate'!F116</f>
        <v>0</v>
      </c>
      <c r="G116" s="7" t="e">
        <f>IF('Download RegistrationByDate'!G116&gt;'Download RegistrationByDate'!G115,'Download RegistrationByDate'!G116,NA())</f>
        <v>#N/A</v>
      </c>
      <c r="H116" s="7">
        <f>'Download RegistrationByDate'!H116</f>
        <v>0</v>
      </c>
      <c r="I116" s="7" t="e">
        <f>IF('Download RegistrationByDate'!I116&gt;'Download RegistrationByDate'!I115,'Download RegistrationByDate'!I116,NA())</f>
        <v>#N/A</v>
      </c>
      <c r="J116" s="7">
        <f>'Download RegistrationByDate'!J116</f>
        <v>0</v>
      </c>
      <c r="K116" s="7" t="e">
        <f>IF('Download RegistrationByDate'!K116&gt;'Download RegistrationByDate'!K115,'Download RegistrationByDate'!K116,NA())</f>
        <v>#N/A</v>
      </c>
      <c r="L116" s="7">
        <f>'Download RegistrationByDate'!L116</f>
        <v>0</v>
      </c>
      <c r="M116" s="7" t="e">
        <f>IF('Download RegistrationByDate'!M116&gt;'Download RegistrationByDate'!M115,'Download RegistrationByDate'!M116,NA())</f>
        <v>#N/A</v>
      </c>
      <c r="N116" s="7">
        <f>'Download RegistrationByDate'!N116</f>
        <v>0</v>
      </c>
      <c r="O116" s="7" t="e">
        <f>IF('Download RegistrationByDate'!O116&gt;'Download RegistrationByDate'!O115,'Download RegistrationByDate'!O116,NA())</f>
        <v>#N/A</v>
      </c>
      <c r="P116" s="7">
        <f>'Download RegistrationByDate'!P116</f>
        <v>0</v>
      </c>
      <c r="Q116" s="7" t="e">
        <f>IF('Download RegistrationByDate'!Q116&gt;'Download RegistrationByDate'!Q115,'Download RegistrationByDate'!Q116,NA())</f>
        <v>#N/A</v>
      </c>
      <c r="R116" s="7">
        <f>'Download RegistrationByDate'!R116</f>
        <v>0</v>
      </c>
      <c r="S116" s="7">
        <f>'Download RegistrationByDate'!S116</f>
        <v>13</v>
      </c>
      <c r="T116" s="7">
        <f>'Download RegistrationByDate'!T116</f>
        <v>0</v>
      </c>
      <c r="U116" s="7" t="e">
        <f ca="1">IF(A116&lt;TODAY(),'Download RegistrationByDate'!U116,NA())</f>
        <v>#N/A</v>
      </c>
      <c r="V116" s="7">
        <f>'Download RegistrationByDate'!V116</f>
        <v>0</v>
      </c>
      <c r="W116" s="7">
        <f>'Download RegistrationByDate'!W116</f>
        <v>0</v>
      </c>
      <c r="X116" s="7">
        <f>'Download RegistrationByDate'!X116</f>
        <v>0</v>
      </c>
      <c r="Y116" s="7" t="e">
        <f ca="1">IF(A116&lt;TODAY(),'Download RegistrationByDate'!Y116,NA())</f>
        <v>#N/A</v>
      </c>
      <c r="Z116" s="7">
        <f>'Download RegistrationByDate'!Z116</f>
        <v>0</v>
      </c>
      <c r="AA116" s="7">
        <f>'Download RegistrationByDate'!AA116</f>
        <v>372</v>
      </c>
      <c r="AB116" s="7">
        <f>'Download RegistrationByDate'!AB116</f>
        <v>0</v>
      </c>
      <c r="AC116" s="7">
        <f>'Download RegistrationByDate'!AC116</f>
        <v>132</v>
      </c>
    </row>
    <row r="117" spans="1:29" customFormat="1">
      <c r="A117" s="33">
        <f>'Download RegistrationByDate'!A117</f>
        <v>43547</v>
      </c>
      <c r="B117" s="7">
        <f>'Download RegistrationByDate'!B117</f>
        <v>0</v>
      </c>
      <c r="C117" s="7" t="e">
        <f>IF('Download RegistrationByDate'!C117&gt;'Download RegistrationByDate'!C116,'Download RegistrationByDate'!C117,NA())</f>
        <v>#N/A</v>
      </c>
      <c r="D117" s="7">
        <f>'Download RegistrationByDate'!D117</f>
        <v>0</v>
      </c>
      <c r="E117" s="7" t="e">
        <f>IF('Download RegistrationByDate'!E117&gt;'Download RegistrationByDate'!E116,'Download RegistrationByDate'!E117,NA())</f>
        <v>#N/A</v>
      </c>
      <c r="F117" s="7">
        <f>'Download RegistrationByDate'!F117</f>
        <v>0</v>
      </c>
      <c r="G117" s="7" t="e">
        <f>IF('Download RegistrationByDate'!G117&gt;'Download RegistrationByDate'!G116,'Download RegistrationByDate'!G117,NA())</f>
        <v>#N/A</v>
      </c>
      <c r="H117" s="7">
        <f>'Download RegistrationByDate'!H117</f>
        <v>0</v>
      </c>
      <c r="I117" s="7" t="e">
        <f>IF('Download RegistrationByDate'!I117&gt;'Download RegistrationByDate'!I116,'Download RegistrationByDate'!I117,NA())</f>
        <v>#N/A</v>
      </c>
      <c r="J117" s="7">
        <f>'Download RegistrationByDate'!J117</f>
        <v>0</v>
      </c>
      <c r="K117" s="7" t="e">
        <f>IF('Download RegistrationByDate'!K117&gt;'Download RegistrationByDate'!K116,'Download RegistrationByDate'!K117,NA())</f>
        <v>#N/A</v>
      </c>
      <c r="L117" s="7">
        <f>'Download RegistrationByDate'!L117</f>
        <v>0</v>
      </c>
      <c r="M117" s="7" t="e">
        <f>IF('Download RegistrationByDate'!M117&gt;'Download RegistrationByDate'!M116,'Download RegistrationByDate'!M117,NA())</f>
        <v>#N/A</v>
      </c>
      <c r="N117" s="7">
        <f>'Download RegistrationByDate'!N117</f>
        <v>0</v>
      </c>
      <c r="O117" s="7" t="e">
        <f>IF('Download RegistrationByDate'!O117&gt;'Download RegistrationByDate'!O116,'Download RegistrationByDate'!O117,NA())</f>
        <v>#N/A</v>
      </c>
      <c r="P117" s="7">
        <f>'Download RegistrationByDate'!P117</f>
        <v>0</v>
      </c>
      <c r="Q117" s="7" t="e">
        <f>IF('Download RegistrationByDate'!Q117&gt;'Download RegistrationByDate'!Q116,'Download RegistrationByDate'!Q117,NA())</f>
        <v>#N/A</v>
      </c>
      <c r="R117" s="7">
        <f>'Download RegistrationByDate'!R117</f>
        <v>0</v>
      </c>
      <c r="S117" s="7">
        <f>'Download RegistrationByDate'!S117</f>
        <v>13</v>
      </c>
      <c r="T117" s="7">
        <f>'Download RegistrationByDate'!T117</f>
        <v>0</v>
      </c>
      <c r="U117" s="7" t="e">
        <f ca="1">IF(A117&lt;TODAY(),'Download RegistrationByDate'!U117,NA())</f>
        <v>#N/A</v>
      </c>
      <c r="V117" s="7">
        <f>'Download RegistrationByDate'!V117</f>
        <v>0</v>
      </c>
      <c r="W117" s="7">
        <f>'Download RegistrationByDate'!W117</f>
        <v>0</v>
      </c>
      <c r="X117" s="7">
        <f>'Download RegistrationByDate'!X117</f>
        <v>0</v>
      </c>
      <c r="Y117" s="7" t="e">
        <f ca="1">IF(A117&lt;TODAY(),'Download RegistrationByDate'!Y117,NA())</f>
        <v>#N/A</v>
      </c>
      <c r="Z117" s="7">
        <f>'Download RegistrationByDate'!Z117</f>
        <v>0</v>
      </c>
      <c r="AA117" s="7">
        <f>'Download RegistrationByDate'!AA117</f>
        <v>372</v>
      </c>
      <c r="AB117" s="7">
        <f>'Download RegistrationByDate'!AB117</f>
        <v>0</v>
      </c>
      <c r="AC117" s="7">
        <f>'Download RegistrationByDate'!AC117</f>
        <v>132</v>
      </c>
    </row>
    <row r="118" spans="1:29" customFormat="1">
      <c r="A118" s="33">
        <f>'Download RegistrationByDate'!A118</f>
        <v>43548</v>
      </c>
      <c r="B118" s="7">
        <f>'Download RegistrationByDate'!B118</f>
        <v>0</v>
      </c>
      <c r="C118" s="7" t="e">
        <f>IF('Download RegistrationByDate'!C118&gt;'Download RegistrationByDate'!C117,'Download RegistrationByDate'!C118,NA())</f>
        <v>#N/A</v>
      </c>
      <c r="D118" s="7">
        <f>'Download RegistrationByDate'!D118</f>
        <v>0</v>
      </c>
      <c r="E118" s="7" t="e">
        <f>IF('Download RegistrationByDate'!E118&gt;'Download RegistrationByDate'!E117,'Download RegistrationByDate'!E118,NA())</f>
        <v>#N/A</v>
      </c>
      <c r="F118" s="7">
        <f>'Download RegistrationByDate'!F118</f>
        <v>0</v>
      </c>
      <c r="G118" s="7" t="e">
        <f>IF('Download RegistrationByDate'!G118&gt;'Download RegistrationByDate'!G117,'Download RegistrationByDate'!G118,NA())</f>
        <v>#N/A</v>
      </c>
      <c r="H118" s="7">
        <f>'Download RegistrationByDate'!H118</f>
        <v>0</v>
      </c>
      <c r="I118" s="7" t="e">
        <f>IF('Download RegistrationByDate'!I118&gt;'Download RegistrationByDate'!I117,'Download RegistrationByDate'!I118,NA())</f>
        <v>#N/A</v>
      </c>
      <c r="J118" s="7">
        <f>'Download RegistrationByDate'!J118</f>
        <v>0</v>
      </c>
      <c r="K118" s="7" t="e">
        <f>IF('Download RegistrationByDate'!K118&gt;'Download RegistrationByDate'!K117,'Download RegistrationByDate'!K118,NA())</f>
        <v>#N/A</v>
      </c>
      <c r="L118" s="7">
        <f>'Download RegistrationByDate'!L118</f>
        <v>0</v>
      </c>
      <c r="M118" s="7" t="e">
        <f>IF('Download RegistrationByDate'!M118&gt;'Download RegistrationByDate'!M117,'Download RegistrationByDate'!M118,NA())</f>
        <v>#N/A</v>
      </c>
      <c r="N118" s="7">
        <f>'Download RegistrationByDate'!N118</f>
        <v>0</v>
      </c>
      <c r="O118" s="7" t="e">
        <f>IF('Download RegistrationByDate'!O118&gt;'Download RegistrationByDate'!O117,'Download RegistrationByDate'!O118,NA())</f>
        <v>#N/A</v>
      </c>
      <c r="P118" s="7">
        <f>'Download RegistrationByDate'!P118</f>
        <v>0</v>
      </c>
      <c r="Q118" s="7" t="e">
        <f>IF('Download RegistrationByDate'!Q118&gt;'Download RegistrationByDate'!Q117,'Download RegistrationByDate'!Q118,NA())</f>
        <v>#N/A</v>
      </c>
      <c r="R118" s="7">
        <f>'Download RegistrationByDate'!R118</f>
        <v>0</v>
      </c>
      <c r="S118" s="7">
        <f>'Download RegistrationByDate'!S118</f>
        <v>13</v>
      </c>
      <c r="T118" s="7">
        <f>'Download RegistrationByDate'!T118</f>
        <v>0</v>
      </c>
      <c r="U118" s="7" t="e">
        <f ca="1">IF(A118&lt;TODAY(),'Download RegistrationByDate'!U118,NA())</f>
        <v>#N/A</v>
      </c>
      <c r="V118" s="7">
        <f>'Download RegistrationByDate'!V118</f>
        <v>0</v>
      </c>
      <c r="W118" s="7">
        <f>'Download RegistrationByDate'!W118</f>
        <v>0</v>
      </c>
      <c r="X118" s="7">
        <f>'Download RegistrationByDate'!X118</f>
        <v>0</v>
      </c>
      <c r="Y118" s="7" t="e">
        <f ca="1">IF(A118&lt;TODAY(),'Download RegistrationByDate'!Y118,NA())</f>
        <v>#N/A</v>
      </c>
      <c r="Z118" s="7">
        <f>'Download RegistrationByDate'!Z118</f>
        <v>0</v>
      </c>
      <c r="AA118" s="7">
        <f>'Download RegistrationByDate'!AA118</f>
        <v>372</v>
      </c>
      <c r="AB118" s="7">
        <f>'Download RegistrationByDate'!AB118</f>
        <v>0</v>
      </c>
      <c r="AC118" s="7">
        <f>'Download RegistrationByDate'!AC118</f>
        <v>132</v>
      </c>
    </row>
    <row r="119" spans="1:29" customFormat="1">
      <c r="A119" s="33">
        <f>'Download RegistrationByDate'!A119</f>
        <v>43549</v>
      </c>
      <c r="B119" s="7">
        <f>'Download RegistrationByDate'!B119</f>
        <v>0</v>
      </c>
      <c r="C119" s="7" t="e">
        <f>IF('Download RegistrationByDate'!C119&gt;'Download RegistrationByDate'!C118,'Download RegistrationByDate'!C119,NA())</f>
        <v>#N/A</v>
      </c>
      <c r="D119" s="7">
        <f>'Download RegistrationByDate'!D119</f>
        <v>0</v>
      </c>
      <c r="E119" s="7" t="e">
        <f>IF('Download RegistrationByDate'!E119&gt;'Download RegistrationByDate'!E118,'Download RegistrationByDate'!E119,NA())</f>
        <v>#N/A</v>
      </c>
      <c r="F119" s="7">
        <f>'Download RegistrationByDate'!F119</f>
        <v>0</v>
      </c>
      <c r="G119" s="7" t="e">
        <f>IF('Download RegistrationByDate'!G119&gt;'Download RegistrationByDate'!G118,'Download RegistrationByDate'!G119,NA())</f>
        <v>#N/A</v>
      </c>
      <c r="H119" s="7">
        <f>'Download RegistrationByDate'!H119</f>
        <v>0</v>
      </c>
      <c r="I119" s="7" t="e">
        <f>IF('Download RegistrationByDate'!I119&gt;'Download RegistrationByDate'!I118,'Download RegistrationByDate'!I119,NA())</f>
        <v>#N/A</v>
      </c>
      <c r="J119" s="7">
        <f>'Download RegistrationByDate'!J119</f>
        <v>0</v>
      </c>
      <c r="K119" s="7" t="e">
        <f>IF('Download RegistrationByDate'!K119&gt;'Download RegistrationByDate'!K118,'Download RegistrationByDate'!K119,NA())</f>
        <v>#N/A</v>
      </c>
      <c r="L119" s="7">
        <f>'Download RegistrationByDate'!L119</f>
        <v>0</v>
      </c>
      <c r="M119" s="7" t="e">
        <f>IF('Download RegistrationByDate'!M119&gt;'Download RegistrationByDate'!M118,'Download RegistrationByDate'!M119,NA())</f>
        <v>#N/A</v>
      </c>
      <c r="N119" s="7">
        <f>'Download RegistrationByDate'!N119</f>
        <v>0</v>
      </c>
      <c r="O119" s="7" t="e">
        <f>IF('Download RegistrationByDate'!O119&gt;'Download RegistrationByDate'!O118,'Download RegistrationByDate'!O119,NA())</f>
        <v>#N/A</v>
      </c>
      <c r="P119" s="7">
        <f>'Download RegistrationByDate'!P119</f>
        <v>0</v>
      </c>
      <c r="Q119" s="7" t="e">
        <f>IF('Download RegistrationByDate'!Q119&gt;'Download RegistrationByDate'!Q118,'Download RegistrationByDate'!Q119,NA())</f>
        <v>#N/A</v>
      </c>
      <c r="R119" s="7">
        <f>'Download RegistrationByDate'!R119</f>
        <v>0</v>
      </c>
      <c r="S119" s="7">
        <f>'Download RegistrationByDate'!S119</f>
        <v>13</v>
      </c>
      <c r="T119" s="7">
        <f>'Download RegistrationByDate'!T119</f>
        <v>0</v>
      </c>
      <c r="U119" s="7" t="e">
        <f ca="1">IF(A119&lt;TODAY(),'Download RegistrationByDate'!U119,NA())</f>
        <v>#N/A</v>
      </c>
      <c r="V119" s="7">
        <f>'Download RegistrationByDate'!V119</f>
        <v>0</v>
      </c>
      <c r="W119" s="7">
        <f>'Download RegistrationByDate'!W119</f>
        <v>0</v>
      </c>
      <c r="X119" s="7">
        <f>'Download RegistrationByDate'!X119</f>
        <v>0</v>
      </c>
      <c r="Y119" s="7" t="e">
        <f ca="1">IF(A119&lt;TODAY(),'Download RegistrationByDate'!Y119,NA())</f>
        <v>#N/A</v>
      </c>
      <c r="Z119" s="7">
        <f>'Download RegistrationByDate'!Z119</f>
        <v>0</v>
      </c>
      <c r="AA119" s="7">
        <f>'Download RegistrationByDate'!AA119</f>
        <v>372</v>
      </c>
      <c r="AB119" s="7">
        <f>'Download RegistrationByDate'!AB119</f>
        <v>0</v>
      </c>
      <c r="AC119" s="7">
        <f>'Download RegistrationByDate'!AC119</f>
        <v>132</v>
      </c>
    </row>
    <row r="120" spans="1:29" customFormat="1">
      <c r="A120" s="33">
        <f>'Download RegistrationByDate'!A120</f>
        <v>43550</v>
      </c>
      <c r="B120" s="7">
        <f>'Download RegistrationByDate'!B120</f>
        <v>0</v>
      </c>
      <c r="C120" s="7" t="e">
        <f>IF('Download RegistrationByDate'!C120&gt;'Download RegistrationByDate'!C119,'Download RegistrationByDate'!C120,NA())</f>
        <v>#N/A</v>
      </c>
      <c r="D120" s="7">
        <f>'Download RegistrationByDate'!D120</f>
        <v>0</v>
      </c>
      <c r="E120" s="7" t="e">
        <f>IF('Download RegistrationByDate'!E120&gt;'Download RegistrationByDate'!E119,'Download RegistrationByDate'!E120,NA())</f>
        <v>#N/A</v>
      </c>
      <c r="F120" s="7">
        <f>'Download RegistrationByDate'!F120</f>
        <v>0</v>
      </c>
      <c r="G120" s="7" t="e">
        <f>IF('Download RegistrationByDate'!G120&gt;'Download RegistrationByDate'!G119,'Download RegistrationByDate'!G120,NA())</f>
        <v>#N/A</v>
      </c>
      <c r="H120" s="7">
        <f>'Download RegistrationByDate'!H120</f>
        <v>0</v>
      </c>
      <c r="I120" s="7" t="e">
        <f>IF('Download RegistrationByDate'!I120&gt;'Download RegistrationByDate'!I119,'Download RegistrationByDate'!I120,NA())</f>
        <v>#N/A</v>
      </c>
      <c r="J120" s="7">
        <f>'Download RegistrationByDate'!J120</f>
        <v>0</v>
      </c>
      <c r="K120" s="7" t="e">
        <f>IF('Download RegistrationByDate'!K120&gt;'Download RegistrationByDate'!K119,'Download RegistrationByDate'!K120,NA())</f>
        <v>#N/A</v>
      </c>
      <c r="L120" s="7">
        <f>'Download RegistrationByDate'!L120</f>
        <v>0</v>
      </c>
      <c r="M120" s="7" t="e">
        <f>IF('Download RegistrationByDate'!M120&gt;'Download RegistrationByDate'!M119,'Download RegistrationByDate'!M120,NA())</f>
        <v>#N/A</v>
      </c>
      <c r="N120" s="7">
        <f>'Download RegistrationByDate'!N120</f>
        <v>0</v>
      </c>
      <c r="O120" s="7" t="e">
        <f>IF('Download RegistrationByDate'!O120&gt;'Download RegistrationByDate'!O119,'Download RegistrationByDate'!O120,NA())</f>
        <v>#N/A</v>
      </c>
      <c r="P120" s="7">
        <f>'Download RegistrationByDate'!P120</f>
        <v>0</v>
      </c>
      <c r="Q120" s="7" t="e">
        <f>IF('Download RegistrationByDate'!Q120&gt;'Download RegistrationByDate'!Q119,'Download RegistrationByDate'!Q120,NA())</f>
        <v>#N/A</v>
      </c>
      <c r="R120" s="7">
        <f>'Download RegistrationByDate'!R120</f>
        <v>0</v>
      </c>
      <c r="S120" s="7">
        <f>'Download RegistrationByDate'!S120</f>
        <v>13</v>
      </c>
      <c r="T120" s="7">
        <f>'Download RegistrationByDate'!T120</f>
        <v>0</v>
      </c>
      <c r="U120" s="7" t="e">
        <f ca="1">IF(A120&lt;TODAY(),'Download RegistrationByDate'!U120,NA())</f>
        <v>#N/A</v>
      </c>
      <c r="V120" s="7">
        <f>'Download RegistrationByDate'!V120</f>
        <v>0</v>
      </c>
      <c r="W120" s="7">
        <f>'Download RegistrationByDate'!W120</f>
        <v>0</v>
      </c>
      <c r="X120" s="7">
        <f>'Download RegistrationByDate'!X120</f>
        <v>0</v>
      </c>
      <c r="Y120" s="7" t="e">
        <f ca="1">IF(A120&lt;TODAY(),'Download RegistrationByDate'!Y120,NA())</f>
        <v>#N/A</v>
      </c>
      <c r="Z120" s="7">
        <f>'Download RegistrationByDate'!Z120</f>
        <v>0</v>
      </c>
      <c r="AA120" s="7">
        <f>'Download RegistrationByDate'!AA120</f>
        <v>372</v>
      </c>
      <c r="AB120" s="7">
        <f>'Download RegistrationByDate'!AB120</f>
        <v>0</v>
      </c>
      <c r="AC120" s="7">
        <f>'Download RegistrationByDate'!AC120</f>
        <v>132</v>
      </c>
    </row>
    <row r="121" spans="1:29" customFormat="1">
      <c r="A121" s="33">
        <f>'Download RegistrationByDate'!A121</f>
        <v>43551</v>
      </c>
      <c r="B121" s="7">
        <f>'Download RegistrationByDate'!B121</f>
        <v>0</v>
      </c>
      <c r="C121" s="7" t="e">
        <f>IF('Download RegistrationByDate'!C121&gt;'Download RegistrationByDate'!C120,'Download RegistrationByDate'!C121,NA())</f>
        <v>#N/A</v>
      </c>
      <c r="D121" s="7">
        <f>'Download RegistrationByDate'!D121</f>
        <v>0</v>
      </c>
      <c r="E121" s="7" t="e">
        <f>IF('Download RegistrationByDate'!E121&gt;'Download RegistrationByDate'!E120,'Download RegistrationByDate'!E121,NA())</f>
        <v>#N/A</v>
      </c>
      <c r="F121" s="7">
        <f>'Download RegistrationByDate'!F121</f>
        <v>0</v>
      </c>
      <c r="G121" s="7" t="e">
        <f>IF('Download RegistrationByDate'!G121&gt;'Download RegistrationByDate'!G120,'Download RegistrationByDate'!G121,NA())</f>
        <v>#N/A</v>
      </c>
      <c r="H121" s="7">
        <f>'Download RegistrationByDate'!H121</f>
        <v>0</v>
      </c>
      <c r="I121" s="7" t="e">
        <f>IF('Download RegistrationByDate'!I121&gt;'Download RegistrationByDate'!I120,'Download RegistrationByDate'!I121,NA())</f>
        <v>#N/A</v>
      </c>
      <c r="J121" s="7">
        <f>'Download RegistrationByDate'!J121</f>
        <v>0</v>
      </c>
      <c r="K121" s="7" t="e">
        <f>IF('Download RegistrationByDate'!K121&gt;'Download RegistrationByDate'!K120,'Download RegistrationByDate'!K121,NA())</f>
        <v>#N/A</v>
      </c>
      <c r="L121" s="7">
        <f>'Download RegistrationByDate'!L121</f>
        <v>0</v>
      </c>
      <c r="M121" s="7" t="e">
        <f>IF('Download RegistrationByDate'!M121&gt;'Download RegistrationByDate'!M120,'Download RegistrationByDate'!M121,NA())</f>
        <v>#N/A</v>
      </c>
      <c r="N121" s="7">
        <f>'Download RegistrationByDate'!N121</f>
        <v>0</v>
      </c>
      <c r="O121" s="7" t="e">
        <f>IF('Download RegistrationByDate'!O121&gt;'Download RegistrationByDate'!O120,'Download RegistrationByDate'!O121,NA())</f>
        <v>#N/A</v>
      </c>
      <c r="P121" s="7">
        <f>'Download RegistrationByDate'!P121</f>
        <v>0</v>
      </c>
      <c r="Q121" s="7" t="e">
        <f>IF('Download RegistrationByDate'!Q121&gt;'Download RegistrationByDate'!Q120,'Download RegistrationByDate'!Q121,NA())</f>
        <v>#N/A</v>
      </c>
      <c r="R121" s="7">
        <f>'Download RegistrationByDate'!R121</f>
        <v>0</v>
      </c>
      <c r="S121" s="7">
        <f>'Download RegistrationByDate'!S121</f>
        <v>13</v>
      </c>
      <c r="T121" s="7">
        <f>'Download RegistrationByDate'!T121</f>
        <v>0</v>
      </c>
      <c r="U121" s="7" t="e">
        <f ca="1">IF(A121&lt;TODAY(),'Download RegistrationByDate'!U121,NA())</f>
        <v>#N/A</v>
      </c>
      <c r="V121" s="7">
        <f>'Download RegistrationByDate'!V121</f>
        <v>0</v>
      </c>
      <c r="W121" s="7">
        <f>'Download RegistrationByDate'!W121</f>
        <v>0</v>
      </c>
      <c r="X121" s="7">
        <f>'Download RegistrationByDate'!X121</f>
        <v>0</v>
      </c>
      <c r="Y121" s="7" t="e">
        <f ca="1">IF(A121&lt;TODAY(),'Download RegistrationByDate'!Y121,NA())</f>
        <v>#N/A</v>
      </c>
      <c r="Z121" s="7">
        <f>'Download RegistrationByDate'!Z121</f>
        <v>0</v>
      </c>
      <c r="AA121" s="7">
        <f>'Download RegistrationByDate'!AA121</f>
        <v>372</v>
      </c>
      <c r="AB121" s="7">
        <f>'Download RegistrationByDate'!AB121</f>
        <v>0</v>
      </c>
      <c r="AC121" s="7">
        <f>'Download RegistrationByDate'!AC121</f>
        <v>132</v>
      </c>
    </row>
    <row r="122" spans="1:29" customFormat="1">
      <c r="A122" s="33">
        <f>'Download RegistrationByDate'!A122</f>
        <v>43552</v>
      </c>
      <c r="B122" s="7">
        <f>'Download RegistrationByDate'!B122</f>
        <v>0</v>
      </c>
      <c r="C122" s="7" t="e">
        <f>IF('Download RegistrationByDate'!C122&gt;'Download RegistrationByDate'!C121,'Download RegistrationByDate'!C122,NA())</f>
        <v>#N/A</v>
      </c>
      <c r="D122" s="7">
        <f>'Download RegistrationByDate'!D122</f>
        <v>0</v>
      </c>
      <c r="E122" s="7" t="e">
        <f>IF('Download RegistrationByDate'!E122&gt;'Download RegistrationByDate'!E121,'Download RegistrationByDate'!E122,NA())</f>
        <v>#N/A</v>
      </c>
      <c r="F122" s="7">
        <f>'Download RegistrationByDate'!F122</f>
        <v>0</v>
      </c>
      <c r="G122" s="7" t="e">
        <f>IF('Download RegistrationByDate'!G122&gt;'Download RegistrationByDate'!G121,'Download RegistrationByDate'!G122,NA())</f>
        <v>#N/A</v>
      </c>
      <c r="H122" s="7">
        <f>'Download RegistrationByDate'!H122</f>
        <v>0</v>
      </c>
      <c r="I122" s="7" t="e">
        <f>IF('Download RegistrationByDate'!I122&gt;'Download RegistrationByDate'!I121,'Download RegistrationByDate'!I122,NA())</f>
        <v>#N/A</v>
      </c>
      <c r="J122" s="7">
        <f>'Download RegistrationByDate'!J122</f>
        <v>0</v>
      </c>
      <c r="K122" s="7" t="e">
        <f>IF('Download RegistrationByDate'!K122&gt;'Download RegistrationByDate'!K121,'Download RegistrationByDate'!K122,NA())</f>
        <v>#N/A</v>
      </c>
      <c r="L122" s="7">
        <f>'Download RegistrationByDate'!L122</f>
        <v>0</v>
      </c>
      <c r="M122" s="7" t="e">
        <f>IF('Download RegistrationByDate'!M122&gt;'Download RegistrationByDate'!M121,'Download RegistrationByDate'!M122,NA())</f>
        <v>#N/A</v>
      </c>
      <c r="N122" s="7">
        <f>'Download RegistrationByDate'!N122</f>
        <v>0</v>
      </c>
      <c r="O122" s="7" t="e">
        <f>IF('Download RegistrationByDate'!O122&gt;'Download RegistrationByDate'!O121,'Download RegistrationByDate'!O122,NA())</f>
        <v>#N/A</v>
      </c>
      <c r="P122" s="7">
        <f>'Download RegistrationByDate'!P122</f>
        <v>0</v>
      </c>
      <c r="Q122" s="7" t="e">
        <f>IF('Download RegistrationByDate'!Q122&gt;'Download RegistrationByDate'!Q121,'Download RegistrationByDate'!Q122,NA())</f>
        <v>#N/A</v>
      </c>
      <c r="R122" s="7">
        <f>'Download RegistrationByDate'!R122</f>
        <v>0</v>
      </c>
      <c r="S122" s="7">
        <f>'Download RegistrationByDate'!S122</f>
        <v>13</v>
      </c>
      <c r="T122" s="7">
        <f>'Download RegistrationByDate'!T122</f>
        <v>0</v>
      </c>
      <c r="U122" s="7" t="e">
        <f ca="1">IF(A122&lt;TODAY(),'Download RegistrationByDate'!U122,NA())</f>
        <v>#N/A</v>
      </c>
      <c r="V122" s="7">
        <f>'Download RegistrationByDate'!V122</f>
        <v>0</v>
      </c>
      <c r="W122" s="7">
        <f>'Download RegistrationByDate'!W122</f>
        <v>0</v>
      </c>
      <c r="X122" s="7">
        <f>'Download RegistrationByDate'!X122</f>
        <v>0</v>
      </c>
      <c r="Y122" s="7" t="e">
        <f ca="1">IF(A122&lt;TODAY(),'Download RegistrationByDate'!Y122,NA())</f>
        <v>#N/A</v>
      </c>
      <c r="Z122" s="7">
        <f>'Download RegistrationByDate'!Z122</f>
        <v>0</v>
      </c>
      <c r="AA122" s="7">
        <f>'Download RegistrationByDate'!AA122</f>
        <v>372</v>
      </c>
      <c r="AB122" s="7">
        <f>'Download RegistrationByDate'!AB122</f>
        <v>0</v>
      </c>
      <c r="AC122" s="7">
        <f>'Download RegistrationByDate'!AC122</f>
        <v>132</v>
      </c>
    </row>
    <row r="123" spans="1:29" customFormat="1">
      <c r="A123" s="33">
        <f>'Download RegistrationByDate'!A123</f>
        <v>43553</v>
      </c>
      <c r="B123" s="7">
        <f>'Download RegistrationByDate'!B123</f>
        <v>0</v>
      </c>
      <c r="C123" s="7" t="e">
        <f>IF('Download RegistrationByDate'!C123&gt;'Download RegistrationByDate'!C122,'Download RegistrationByDate'!C123,NA())</f>
        <v>#N/A</v>
      </c>
      <c r="D123" s="7">
        <f>'Download RegistrationByDate'!D123</f>
        <v>0</v>
      </c>
      <c r="E123" s="7" t="e">
        <f>IF('Download RegistrationByDate'!E123&gt;'Download RegistrationByDate'!E122,'Download RegistrationByDate'!E123,NA())</f>
        <v>#N/A</v>
      </c>
      <c r="F123" s="7">
        <f>'Download RegistrationByDate'!F123</f>
        <v>0</v>
      </c>
      <c r="G123" s="7" t="e">
        <f>IF('Download RegistrationByDate'!G123&gt;'Download RegistrationByDate'!G122,'Download RegistrationByDate'!G123,NA())</f>
        <v>#N/A</v>
      </c>
      <c r="H123" s="7">
        <f>'Download RegistrationByDate'!H123</f>
        <v>0</v>
      </c>
      <c r="I123" s="7" t="e">
        <f>IF('Download RegistrationByDate'!I123&gt;'Download RegistrationByDate'!I122,'Download RegistrationByDate'!I123,NA())</f>
        <v>#N/A</v>
      </c>
      <c r="J123" s="7">
        <f>'Download RegistrationByDate'!J123</f>
        <v>0</v>
      </c>
      <c r="K123" s="7" t="e">
        <f>IF('Download RegistrationByDate'!K123&gt;'Download RegistrationByDate'!K122,'Download RegistrationByDate'!K123,NA())</f>
        <v>#N/A</v>
      </c>
      <c r="L123" s="7">
        <f>'Download RegistrationByDate'!L123</f>
        <v>0</v>
      </c>
      <c r="M123" s="7" t="e">
        <f>IF('Download RegistrationByDate'!M123&gt;'Download RegistrationByDate'!M122,'Download RegistrationByDate'!M123,NA())</f>
        <v>#N/A</v>
      </c>
      <c r="N123" s="7">
        <f>'Download RegistrationByDate'!N123</f>
        <v>0</v>
      </c>
      <c r="O123" s="7" t="e">
        <f>IF('Download RegistrationByDate'!O123&gt;'Download RegistrationByDate'!O122,'Download RegistrationByDate'!O123,NA())</f>
        <v>#N/A</v>
      </c>
      <c r="P123" s="7">
        <f>'Download RegistrationByDate'!P123</f>
        <v>0</v>
      </c>
      <c r="Q123" s="7" t="e">
        <f>IF('Download RegistrationByDate'!Q123&gt;'Download RegistrationByDate'!Q122,'Download RegistrationByDate'!Q123,NA())</f>
        <v>#N/A</v>
      </c>
      <c r="R123" s="7">
        <f>'Download RegistrationByDate'!R123</f>
        <v>0</v>
      </c>
      <c r="S123" s="7">
        <f>'Download RegistrationByDate'!S123</f>
        <v>13</v>
      </c>
      <c r="T123" s="7">
        <f>'Download RegistrationByDate'!T123</f>
        <v>0</v>
      </c>
      <c r="U123" s="7" t="e">
        <f ca="1">IF(A123&lt;TODAY(),'Download RegistrationByDate'!U123,NA())</f>
        <v>#N/A</v>
      </c>
      <c r="V123" s="7">
        <f>'Download RegistrationByDate'!V123</f>
        <v>0</v>
      </c>
      <c r="W123" s="7">
        <f>'Download RegistrationByDate'!W123</f>
        <v>0</v>
      </c>
      <c r="X123" s="7">
        <f>'Download RegistrationByDate'!X123</f>
        <v>0</v>
      </c>
      <c r="Y123" s="7" t="e">
        <f ca="1">IF(A123&lt;TODAY(),'Download RegistrationByDate'!Y123,NA())</f>
        <v>#N/A</v>
      </c>
      <c r="Z123" s="7">
        <f>'Download RegistrationByDate'!Z123</f>
        <v>0</v>
      </c>
      <c r="AA123" s="7">
        <f>'Download RegistrationByDate'!AA123</f>
        <v>372</v>
      </c>
      <c r="AB123" s="7">
        <f>'Download RegistrationByDate'!AB123</f>
        <v>0</v>
      </c>
      <c r="AC123" s="7">
        <f>'Download RegistrationByDate'!AC123</f>
        <v>132</v>
      </c>
    </row>
    <row r="124" spans="1:29" customFormat="1">
      <c r="A124" s="33">
        <f>'Download RegistrationByDate'!A124</f>
        <v>43554</v>
      </c>
      <c r="B124" s="7">
        <f>'Download RegistrationByDate'!B124</f>
        <v>0</v>
      </c>
      <c r="C124" s="7" t="e">
        <f>IF('Download RegistrationByDate'!C124&gt;'Download RegistrationByDate'!C123,'Download RegistrationByDate'!C124,NA())</f>
        <v>#N/A</v>
      </c>
      <c r="D124" s="7">
        <f>'Download RegistrationByDate'!D124</f>
        <v>0</v>
      </c>
      <c r="E124" s="7" t="e">
        <f>IF('Download RegistrationByDate'!E124&gt;'Download RegistrationByDate'!E123,'Download RegistrationByDate'!E124,NA())</f>
        <v>#N/A</v>
      </c>
      <c r="F124" s="7">
        <f>'Download RegistrationByDate'!F124</f>
        <v>0</v>
      </c>
      <c r="G124" s="7" t="e">
        <f>IF('Download RegistrationByDate'!G124&gt;'Download RegistrationByDate'!G123,'Download RegistrationByDate'!G124,NA())</f>
        <v>#N/A</v>
      </c>
      <c r="H124" s="7">
        <f>'Download RegistrationByDate'!H124</f>
        <v>0</v>
      </c>
      <c r="I124" s="7" t="e">
        <f>IF('Download RegistrationByDate'!I124&gt;'Download RegistrationByDate'!I123,'Download RegistrationByDate'!I124,NA())</f>
        <v>#N/A</v>
      </c>
      <c r="J124" s="7">
        <f>'Download RegistrationByDate'!J124</f>
        <v>0</v>
      </c>
      <c r="K124" s="7" t="e">
        <f>IF('Download RegistrationByDate'!K124&gt;'Download RegistrationByDate'!K123,'Download RegistrationByDate'!K124,NA())</f>
        <v>#N/A</v>
      </c>
      <c r="L124" s="7">
        <f>'Download RegistrationByDate'!L124</f>
        <v>0</v>
      </c>
      <c r="M124" s="7" t="e">
        <f>IF('Download RegistrationByDate'!M124&gt;'Download RegistrationByDate'!M123,'Download RegistrationByDate'!M124,NA())</f>
        <v>#N/A</v>
      </c>
      <c r="N124" s="7">
        <f>'Download RegistrationByDate'!N124</f>
        <v>0</v>
      </c>
      <c r="O124" s="7" t="e">
        <f>IF('Download RegistrationByDate'!O124&gt;'Download RegistrationByDate'!O123,'Download RegistrationByDate'!O124,NA())</f>
        <v>#N/A</v>
      </c>
      <c r="P124" s="7">
        <f>'Download RegistrationByDate'!P124</f>
        <v>0</v>
      </c>
      <c r="Q124" s="7" t="e">
        <f>IF('Download RegistrationByDate'!Q124&gt;'Download RegistrationByDate'!Q123,'Download RegistrationByDate'!Q124,NA())</f>
        <v>#N/A</v>
      </c>
      <c r="R124" s="7">
        <f>'Download RegistrationByDate'!R124</f>
        <v>0</v>
      </c>
      <c r="S124" s="7">
        <f>'Download RegistrationByDate'!S124</f>
        <v>13</v>
      </c>
      <c r="T124" s="7">
        <f>'Download RegistrationByDate'!T124</f>
        <v>0</v>
      </c>
      <c r="U124" s="7" t="e">
        <f ca="1">IF(A124&lt;TODAY(),'Download RegistrationByDate'!U124,NA())</f>
        <v>#N/A</v>
      </c>
      <c r="V124" s="7">
        <f>'Download RegistrationByDate'!V124</f>
        <v>0</v>
      </c>
      <c r="W124" s="7">
        <f>'Download RegistrationByDate'!W124</f>
        <v>0</v>
      </c>
      <c r="X124" s="7">
        <f>'Download RegistrationByDate'!X124</f>
        <v>0</v>
      </c>
      <c r="Y124" s="7" t="e">
        <f ca="1">IF(A124&lt;TODAY(),'Download RegistrationByDate'!Y124,NA())</f>
        <v>#N/A</v>
      </c>
      <c r="Z124" s="7">
        <f>'Download RegistrationByDate'!Z124</f>
        <v>0</v>
      </c>
      <c r="AA124" s="7">
        <f>'Download RegistrationByDate'!AA124</f>
        <v>372</v>
      </c>
      <c r="AB124" s="7">
        <f>'Download RegistrationByDate'!AB124</f>
        <v>0</v>
      </c>
      <c r="AC124" s="7">
        <f>'Download RegistrationByDate'!AC124</f>
        <v>132</v>
      </c>
    </row>
    <row r="125" spans="1:29" customFormat="1">
      <c r="A125" s="33">
        <f>'Download RegistrationByDate'!A125</f>
        <v>43555</v>
      </c>
      <c r="B125" s="7">
        <f>'Download RegistrationByDate'!B125</f>
        <v>0</v>
      </c>
      <c r="C125" s="7" t="e">
        <f>IF('Download RegistrationByDate'!C125&gt;'Download RegistrationByDate'!C124,'Download RegistrationByDate'!C125,NA())</f>
        <v>#N/A</v>
      </c>
      <c r="D125" s="7">
        <f>'Download RegistrationByDate'!D125</f>
        <v>0</v>
      </c>
      <c r="E125" s="7" t="e">
        <f>IF('Download RegistrationByDate'!E125&gt;'Download RegistrationByDate'!E124,'Download RegistrationByDate'!E125,NA())</f>
        <v>#N/A</v>
      </c>
      <c r="F125" s="7">
        <f>'Download RegistrationByDate'!F125</f>
        <v>0</v>
      </c>
      <c r="G125" s="7" t="e">
        <f>IF('Download RegistrationByDate'!G125&gt;'Download RegistrationByDate'!G124,'Download RegistrationByDate'!G125,NA())</f>
        <v>#N/A</v>
      </c>
      <c r="H125" s="7">
        <f>'Download RegistrationByDate'!H125</f>
        <v>0</v>
      </c>
      <c r="I125" s="7" t="e">
        <f>IF('Download RegistrationByDate'!I125&gt;'Download RegistrationByDate'!I124,'Download RegistrationByDate'!I125,NA())</f>
        <v>#N/A</v>
      </c>
      <c r="J125" s="7">
        <f>'Download RegistrationByDate'!J125</f>
        <v>0</v>
      </c>
      <c r="K125" s="7" t="e">
        <f>IF('Download RegistrationByDate'!K125&gt;'Download RegistrationByDate'!K124,'Download RegistrationByDate'!K125,NA())</f>
        <v>#N/A</v>
      </c>
      <c r="L125" s="7">
        <f>'Download RegistrationByDate'!L125</f>
        <v>0</v>
      </c>
      <c r="M125" s="7" t="e">
        <f>IF('Download RegistrationByDate'!M125&gt;'Download RegistrationByDate'!M124,'Download RegistrationByDate'!M125,NA())</f>
        <v>#N/A</v>
      </c>
      <c r="N125" s="7">
        <f>'Download RegistrationByDate'!N125</f>
        <v>0</v>
      </c>
      <c r="O125" s="7" t="e">
        <f>IF('Download RegistrationByDate'!O125&gt;'Download RegistrationByDate'!O124,'Download RegistrationByDate'!O125,NA())</f>
        <v>#N/A</v>
      </c>
      <c r="P125" s="7">
        <f>'Download RegistrationByDate'!P125</f>
        <v>0</v>
      </c>
      <c r="Q125" s="7" t="e">
        <f>IF('Download RegistrationByDate'!Q125&gt;'Download RegistrationByDate'!Q124,'Download RegistrationByDate'!Q125,NA())</f>
        <v>#N/A</v>
      </c>
      <c r="R125" s="7">
        <f>'Download RegistrationByDate'!R125</f>
        <v>0</v>
      </c>
      <c r="S125" s="7">
        <f>'Download RegistrationByDate'!S125</f>
        <v>13</v>
      </c>
      <c r="T125" s="7">
        <f>'Download RegistrationByDate'!T125</f>
        <v>0</v>
      </c>
      <c r="U125" s="7" t="e">
        <f ca="1">IF(A125&lt;TODAY(),'Download RegistrationByDate'!U125,NA())</f>
        <v>#N/A</v>
      </c>
      <c r="V125" s="7">
        <f>'Download RegistrationByDate'!V125</f>
        <v>0</v>
      </c>
      <c r="W125" s="7">
        <f>'Download RegistrationByDate'!W125</f>
        <v>0</v>
      </c>
      <c r="X125" s="7">
        <f>'Download RegistrationByDate'!X125</f>
        <v>0</v>
      </c>
      <c r="Y125" s="7" t="e">
        <f ca="1">IF(A125&lt;TODAY(),'Download RegistrationByDate'!Y125,NA())</f>
        <v>#N/A</v>
      </c>
      <c r="Z125" s="7">
        <f>'Download RegistrationByDate'!Z125</f>
        <v>0</v>
      </c>
      <c r="AA125" s="7">
        <f>'Download RegistrationByDate'!AA125</f>
        <v>372</v>
      </c>
      <c r="AB125" s="7">
        <f>'Download RegistrationByDate'!AB125</f>
        <v>0</v>
      </c>
      <c r="AC125" s="7">
        <f>'Download RegistrationByDate'!AC125</f>
        <v>132</v>
      </c>
    </row>
    <row r="126" spans="1:29" customFormat="1">
      <c r="A126" s="33">
        <f>'Download RegistrationByDate'!A126</f>
        <v>43556</v>
      </c>
      <c r="B126" s="7">
        <f>'Download RegistrationByDate'!B126</f>
        <v>0</v>
      </c>
      <c r="C126" s="7" t="e">
        <f>IF('Download RegistrationByDate'!C126&gt;'Download RegistrationByDate'!C125,'Download RegistrationByDate'!C126,NA())</f>
        <v>#N/A</v>
      </c>
      <c r="D126" s="7">
        <f>'Download RegistrationByDate'!D126</f>
        <v>0</v>
      </c>
      <c r="E126" s="7" t="e">
        <f>IF('Download RegistrationByDate'!E126&gt;'Download RegistrationByDate'!E125,'Download RegistrationByDate'!E126,NA())</f>
        <v>#N/A</v>
      </c>
      <c r="F126" s="7">
        <f>'Download RegistrationByDate'!F126</f>
        <v>0</v>
      </c>
      <c r="G126" s="7" t="e">
        <f>IF('Download RegistrationByDate'!G126&gt;'Download RegistrationByDate'!G125,'Download RegistrationByDate'!G126,NA())</f>
        <v>#N/A</v>
      </c>
      <c r="H126" s="7">
        <f>'Download RegistrationByDate'!H126</f>
        <v>0</v>
      </c>
      <c r="I126" s="7" t="e">
        <f>IF('Download RegistrationByDate'!I126&gt;'Download RegistrationByDate'!I125,'Download RegistrationByDate'!I126,NA())</f>
        <v>#N/A</v>
      </c>
      <c r="J126" s="7">
        <f>'Download RegistrationByDate'!J126</f>
        <v>0</v>
      </c>
      <c r="K126" s="7" t="e">
        <f>IF('Download RegistrationByDate'!K126&gt;'Download RegistrationByDate'!K125,'Download RegistrationByDate'!K126,NA())</f>
        <v>#N/A</v>
      </c>
      <c r="L126" s="7">
        <f>'Download RegistrationByDate'!L126</f>
        <v>0</v>
      </c>
      <c r="M126" s="7" t="e">
        <f>IF('Download RegistrationByDate'!M126&gt;'Download RegistrationByDate'!M125,'Download RegistrationByDate'!M126,NA())</f>
        <v>#N/A</v>
      </c>
      <c r="N126" s="7">
        <f>'Download RegistrationByDate'!N126</f>
        <v>0</v>
      </c>
      <c r="O126" s="7" t="e">
        <f>IF('Download RegistrationByDate'!O126&gt;'Download RegistrationByDate'!O125,'Download RegistrationByDate'!O126,NA())</f>
        <v>#N/A</v>
      </c>
      <c r="P126" s="7">
        <f>'Download RegistrationByDate'!P126</f>
        <v>0</v>
      </c>
      <c r="Q126" s="7" t="e">
        <f>IF('Download RegistrationByDate'!Q126&gt;'Download RegistrationByDate'!Q125,'Download RegistrationByDate'!Q126,NA())</f>
        <v>#N/A</v>
      </c>
      <c r="R126" s="7">
        <f>'Download RegistrationByDate'!R126</f>
        <v>0</v>
      </c>
      <c r="S126" s="7">
        <f>'Download RegistrationByDate'!S126</f>
        <v>13</v>
      </c>
      <c r="T126" s="7">
        <f>'Download RegistrationByDate'!T126</f>
        <v>0</v>
      </c>
      <c r="U126" s="7" t="e">
        <f ca="1">IF(A126&lt;TODAY(),'Download RegistrationByDate'!U126,NA())</f>
        <v>#N/A</v>
      </c>
      <c r="V126" s="7">
        <f>'Download RegistrationByDate'!V126</f>
        <v>0</v>
      </c>
      <c r="W126" s="7">
        <f>'Download RegistrationByDate'!W126</f>
        <v>0</v>
      </c>
      <c r="X126" s="7">
        <f>'Download RegistrationByDate'!X126</f>
        <v>0</v>
      </c>
      <c r="Y126" s="7" t="e">
        <f ca="1">IF(A126&lt;TODAY(),'Download RegistrationByDate'!Y126,NA())</f>
        <v>#N/A</v>
      </c>
      <c r="Z126" s="7">
        <f>'Download RegistrationByDate'!Z126</f>
        <v>0</v>
      </c>
      <c r="AA126" s="7">
        <f>'Download RegistrationByDate'!AA126</f>
        <v>372</v>
      </c>
      <c r="AB126" s="7">
        <f>'Download RegistrationByDate'!AB126</f>
        <v>0</v>
      </c>
      <c r="AC126" s="7">
        <f>'Download RegistrationByDate'!AC126</f>
        <v>132</v>
      </c>
    </row>
    <row r="127" spans="1:29" customFormat="1">
      <c r="A127" s="33">
        <f>'Download RegistrationByDate'!A127</f>
        <v>43557</v>
      </c>
      <c r="B127" s="7">
        <f>'Download RegistrationByDate'!B127</f>
        <v>0</v>
      </c>
      <c r="C127" s="7" t="e">
        <f>IF('Download RegistrationByDate'!C127&gt;'Download RegistrationByDate'!C126,'Download RegistrationByDate'!C127,NA())</f>
        <v>#N/A</v>
      </c>
      <c r="D127" s="7">
        <f>'Download RegistrationByDate'!D127</f>
        <v>0</v>
      </c>
      <c r="E127" s="7" t="e">
        <f>IF('Download RegistrationByDate'!E127&gt;'Download RegistrationByDate'!E126,'Download RegistrationByDate'!E127,NA())</f>
        <v>#N/A</v>
      </c>
      <c r="F127" s="7">
        <f>'Download RegistrationByDate'!F127</f>
        <v>0</v>
      </c>
      <c r="G127" s="7" t="e">
        <f>IF('Download RegistrationByDate'!G127&gt;'Download RegistrationByDate'!G126,'Download RegistrationByDate'!G127,NA())</f>
        <v>#N/A</v>
      </c>
      <c r="H127" s="7">
        <f>'Download RegistrationByDate'!H127</f>
        <v>0</v>
      </c>
      <c r="I127" s="7" t="e">
        <f>IF('Download RegistrationByDate'!I127&gt;'Download RegistrationByDate'!I126,'Download RegistrationByDate'!I127,NA())</f>
        <v>#N/A</v>
      </c>
      <c r="J127" s="7">
        <f>'Download RegistrationByDate'!J127</f>
        <v>0</v>
      </c>
      <c r="K127" s="7" t="e">
        <f>IF('Download RegistrationByDate'!K127&gt;'Download RegistrationByDate'!K126,'Download RegistrationByDate'!K127,NA())</f>
        <v>#N/A</v>
      </c>
      <c r="L127" s="7">
        <f>'Download RegistrationByDate'!L127</f>
        <v>0</v>
      </c>
      <c r="M127" s="7" t="e">
        <f>IF('Download RegistrationByDate'!M127&gt;'Download RegistrationByDate'!M126,'Download RegistrationByDate'!M127,NA())</f>
        <v>#N/A</v>
      </c>
      <c r="N127" s="7">
        <f>'Download RegistrationByDate'!N127</f>
        <v>0</v>
      </c>
      <c r="O127" s="7" t="e">
        <f>IF('Download RegistrationByDate'!O127&gt;'Download RegistrationByDate'!O126,'Download RegistrationByDate'!O127,NA())</f>
        <v>#N/A</v>
      </c>
      <c r="P127" s="7">
        <f>'Download RegistrationByDate'!P127</f>
        <v>0</v>
      </c>
      <c r="Q127" s="7" t="e">
        <f>IF('Download RegistrationByDate'!Q127&gt;'Download RegistrationByDate'!Q126,'Download RegistrationByDate'!Q127,NA())</f>
        <v>#N/A</v>
      </c>
      <c r="R127" s="7">
        <f>'Download RegistrationByDate'!R127</f>
        <v>0</v>
      </c>
      <c r="S127" s="7">
        <f>'Download RegistrationByDate'!S127</f>
        <v>13</v>
      </c>
      <c r="T127" s="7">
        <f>'Download RegistrationByDate'!T127</f>
        <v>0</v>
      </c>
      <c r="U127" s="7" t="e">
        <f ca="1">IF(A127&lt;TODAY(),'Download RegistrationByDate'!U127,NA())</f>
        <v>#N/A</v>
      </c>
      <c r="V127" s="7">
        <f>'Download RegistrationByDate'!V127</f>
        <v>0</v>
      </c>
      <c r="W127" s="7">
        <f>'Download RegistrationByDate'!W127</f>
        <v>0</v>
      </c>
      <c r="X127" s="7">
        <f>'Download RegistrationByDate'!X127</f>
        <v>0</v>
      </c>
      <c r="Y127" s="7" t="e">
        <f ca="1">IF(A127&lt;TODAY(),'Download RegistrationByDate'!Y127,NA())</f>
        <v>#N/A</v>
      </c>
      <c r="Z127" s="7">
        <f>'Download RegistrationByDate'!Z127</f>
        <v>0</v>
      </c>
      <c r="AA127" s="7">
        <f>'Download RegistrationByDate'!AA127</f>
        <v>372</v>
      </c>
      <c r="AB127" s="7">
        <f>'Download RegistrationByDate'!AB127</f>
        <v>0</v>
      </c>
      <c r="AC127" s="7">
        <f>'Download RegistrationByDate'!AC127</f>
        <v>132</v>
      </c>
    </row>
    <row r="128" spans="1:29" customFormat="1">
      <c r="A128" s="33">
        <f>'Download RegistrationByDate'!A128</f>
        <v>43558</v>
      </c>
      <c r="B128" s="7">
        <f>'Download RegistrationByDate'!B128</f>
        <v>0</v>
      </c>
      <c r="C128" s="7" t="e">
        <f>IF('Download RegistrationByDate'!C128&gt;'Download RegistrationByDate'!C127,'Download RegistrationByDate'!C128,NA())</f>
        <v>#N/A</v>
      </c>
      <c r="D128" s="7">
        <f>'Download RegistrationByDate'!D128</f>
        <v>0</v>
      </c>
      <c r="E128" s="7" t="e">
        <f>IF('Download RegistrationByDate'!E128&gt;'Download RegistrationByDate'!E127,'Download RegistrationByDate'!E128,NA())</f>
        <v>#N/A</v>
      </c>
      <c r="F128" s="7">
        <f>'Download RegistrationByDate'!F128</f>
        <v>0</v>
      </c>
      <c r="G128" s="7" t="e">
        <f>IF('Download RegistrationByDate'!G128&gt;'Download RegistrationByDate'!G127,'Download RegistrationByDate'!G128,NA())</f>
        <v>#N/A</v>
      </c>
      <c r="H128" s="7">
        <f>'Download RegistrationByDate'!H128</f>
        <v>0</v>
      </c>
      <c r="I128" s="7" t="e">
        <f>IF('Download RegistrationByDate'!I128&gt;'Download RegistrationByDate'!I127,'Download RegistrationByDate'!I128,NA())</f>
        <v>#N/A</v>
      </c>
      <c r="J128" s="7">
        <f>'Download RegistrationByDate'!J128</f>
        <v>0</v>
      </c>
      <c r="K128" s="7" t="e">
        <f>IF('Download RegistrationByDate'!K128&gt;'Download RegistrationByDate'!K127,'Download RegistrationByDate'!K128,NA())</f>
        <v>#N/A</v>
      </c>
      <c r="L128" s="7">
        <f>'Download RegistrationByDate'!L128</f>
        <v>0</v>
      </c>
      <c r="M128" s="7" t="e">
        <f>IF('Download RegistrationByDate'!M128&gt;'Download RegistrationByDate'!M127,'Download RegistrationByDate'!M128,NA())</f>
        <v>#N/A</v>
      </c>
      <c r="N128" s="7">
        <f>'Download RegistrationByDate'!N128</f>
        <v>0</v>
      </c>
      <c r="O128" s="7" t="e">
        <f>IF('Download RegistrationByDate'!O128&gt;'Download RegistrationByDate'!O127,'Download RegistrationByDate'!O128,NA())</f>
        <v>#N/A</v>
      </c>
      <c r="P128" s="7">
        <f>'Download RegistrationByDate'!P128</f>
        <v>0</v>
      </c>
      <c r="Q128" s="7" t="e">
        <f>IF('Download RegistrationByDate'!Q128&gt;'Download RegistrationByDate'!Q127,'Download RegistrationByDate'!Q128,NA())</f>
        <v>#N/A</v>
      </c>
      <c r="R128" s="7">
        <f>'Download RegistrationByDate'!R128</f>
        <v>0</v>
      </c>
      <c r="S128" s="7">
        <f>'Download RegistrationByDate'!S128</f>
        <v>13</v>
      </c>
      <c r="T128" s="7">
        <f>'Download RegistrationByDate'!T128</f>
        <v>0</v>
      </c>
      <c r="U128" s="7" t="e">
        <f ca="1">IF(A128&lt;TODAY(),'Download RegistrationByDate'!U128,NA())</f>
        <v>#N/A</v>
      </c>
      <c r="V128" s="7">
        <f>'Download RegistrationByDate'!V128</f>
        <v>0</v>
      </c>
      <c r="W128" s="7">
        <f>'Download RegistrationByDate'!W128</f>
        <v>0</v>
      </c>
      <c r="X128" s="7">
        <f>'Download RegistrationByDate'!X128</f>
        <v>0</v>
      </c>
      <c r="Y128" s="7" t="e">
        <f ca="1">IF(A128&lt;TODAY(),'Download RegistrationByDate'!Y128,NA())</f>
        <v>#N/A</v>
      </c>
      <c r="Z128" s="7">
        <f>'Download RegistrationByDate'!Z128</f>
        <v>0</v>
      </c>
      <c r="AA128" s="7">
        <f>'Download RegistrationByDate'!AA128</f>
        <v>372</v>
      </c>
      <c r="AB128" s="7">
        <f>'Download RegistrationByDate'!AB128</f>
        <v>0</v>
      </c>
      <c r="AC128" s="7">
        <f>'Download RegistrationByDate'!AC128</f>
        <v>132</v>
      </c>
    </row>
    <row r="129" spans="1:29" customFormat="1">
      <c r="A129" s="33">
        <f>'Download RegistrationByDate'!A129</f>
        <v>43559</v>
      </c>
      <c r="B129" s="7">
        <f>'Download RegistrationByDate'!B129</f>
        <v>0</v>
      </c>
      <c r="C129" s="7" t="e">
        <f>IF('Download RegistrationByDate'!C129&gt;'Download RegistrationByDate'!C128,'Download RegistrationByDate'!C129,NA())</f>
        <v>#N/A</v>
      </c>
      <c r="D129" s="7">
        <f>'Download RegistrationByDate'!D129</f>
        <v>0</v>
      </c>
      <c r="E129" s="7" t="e">
        <f>IF('Download RegistrationByDate'!E129&gt;'Download RegistrationByDate'!E128,'Download RegistrationByDate'!E129,NA())</f>
        <v>#N/A</v>
      </c>
      <c r="F129" s="7">
        <f>'Download RegistrationByDate'!F129</f>
        <v>0</v>
      </c>
      <c r="G129" s="7" t="e">
        <f>IF('Download RegistrationByDate'!G129&gt;'Download RegistrationByDate'!G128,'Download RegistrationByDate'!G129,NA())</f>
        <v>#N/A</v>
      </c>
      <c r="H129" s="7">
        <f>'Download RegistrationByDate'!H129</f>
        <v>0</v>
      </c>
      <c r="I129" s="7" t="e">
        <f>IF('Download RegistrationByDate'!I129&gt;'Download RegistrationByDate'!I128,'Download RegistrationByDate'!I129,NA())</f>
        <v>#N/A</v>
      </c>
      <c r="J129" s="7">
        <f>'Download RegistrationByDate'!J129</f>
        <v>0</v>
      </c>
      <c r="K129" s="7" t="e">
        <f>IF('Download RegistrationByDate'!K129&gt;'Download RegistrationByDate'!K128,'Download RegistrationByDate'!K129,NA())</f>
        <v>#N/A</v>
      </c>
      <c r="L129" s="7">
        <f>'Download RegistrationByDate'!L129</f>
        <v>0</v>
      </c>
      <c r="M129" s="7" t="e">
        <f>IF('Download RegistrationByDate'!M129&gt;'Download RegistrationByDate'!M128,'Download RegistrationByDate'!M129,NA())</f>
        <v>#N/A</v>
      </c>
      <c r="N129" s="7">
        <f>'Download RegistrationByDate'!N129</f>
        <v>0</v>
      </c>
      <c r="O129" s="7" t="e">
        <f>IF('Download RegistrationByDate'!O129&gt;'Download RegistrationByDate'!O128,'Download RegistrationByDate'!O129,NA())</f>
        <v>#N/A</v>
      </c>
      <c r="P129" s="7">
        <f>'Download RegistrationByDate'!P129</f>
        <v>0</v>
      </c>
      <c r="Q129" s="7" t="e">
        <f>IF('Download RegistrationByDate'!Q129&gt;'Download RegistrationByDate'!Q128,'Download RegistrationByDate'!Q129,NA())</f>
        <v>#N/A</v>
      </c>
      <c r="R129" s="7">
        <f>'Download RegistrationByDate'!R129</f>
        <v>0</v>
      </c>
      <c r="S129" s="7">
        <f>'Download RegistrationByDate'!S129</f>
        <v>13</v>
      </c>
      <c r="T129" s="7">
        <f>'Download RegistrationByDate'!T129</f>
        <v>0</v>
      </c>
      <c r="U129" s="7" t="e">
        <f ca="1">IF(A129&lt;TODAY(),'Download RegistrationByDate'!U129,NA())</f>
        <v>#N/A</v>
      </c>
      <c r="V129" s="7">
        <f>'Download RegistrationByDate'!V129</f>
        <v>0</v>
      </c>
      <c r="W129" s="7">
        <f>'Download RegistrationByDate'!W129</f>
        <v>0</v>
      </c>
      <c r="X129" s="7">
        <f>'Download RegistrationByDate'!X129</f>
        <v>0</v>
      </c>
      <c r="Y129" s="7" t="e">
        <f ca="1">IF(A129&lt;TODAY(),'Download RegistrationByDate'!Y129,NA())</f>
        <v>#N/A</v>
      </c>
      <c r="Z129" s="7">
        <f>'Download RegistrationByDate'!Z129</f>
        <v>0</v>
      </c>
      <c r="AA129" s="7">
        <f>'Download RegistrationByDate'!AA129</f>
        <v>372</v>
      </c>
      <c r="AB129" s="7">
        <f>'Download RegistrationByDate'!AB129</f>
        <v>0</v>
      </c>
      <c r="AC129" s="7">
        <f>'Download RegistrationByDate'!AC129</f>
        <v>132</v>
      </c>
    </row>
    <row r="130" spans="1:29" customFormat="1">
      <c r="A130" s="33">
        <f>'Download RegistrationByDate'!A130</f>
        <v>43560</v>
      </c>
      <c r="B130" s="7">
        <f>'Download RegistrationByDate'!B130</f>
        <v>0</v>
      </c>
      <c r="C130" s="7" t="e">
        <f>IF('Download RegistrationByDate'!C130&gt;'Download RegistrationByDate'!C129,'Download RegistrationByDate'!C130,NA())</f>
        <v>#N/A</v>
      </c>
      <c r="D130" s="7">
        <f>'Download RegistrationByDate'!D130</f>
        <v>0</v>
      </c>
      <c r="E130" s="7" t="e">
        <f>IF('Download RegistrationByDate'!E130&gt;'Download RegistrationByDate'!E129,'Download RegistrationByDate'!E130,NA())</f>
        <v>#N/A</v>
      </c>
      <c r="F130" s="7">
        <f>'Download RegistrationByDate'!F130</f>
        <v>0</v>
      </c>
      <c r="G130" s="7" t="e">
        <f>IF('Download RegistrationByDate'!G130&gt;'Download RegistrationByDate'!G129,'Download RegistrationByDate'!G130,NA())</f>
        <v>#N/A</v>
      </c>
      <c r="H130" s="7">
        <f>'Download RegistrationByDate'!H130</f>
        <v>0</v>
      </c>
      <c r="I130" s="7" t="e">
        <f>IF('Download RegistrationByDate'!I130&gt;'Download RegistrationByDate'!I129,'Download RegistrationByDate'!I130,NA())</f>
        <v>#N/A</v>
      </c>
      <c r="J130" s="7">
        <f>'Download RegistrationByDate'!J130</f>
        <v>0</v>
      </c>
      <c r="K130" s="7" t="e">
        <f>IF('Download RegistrationByDate'!K130&gt;'Download RegistrationByDate'!K129,'Download RegistrationByDate'!K130,NA())</f>
        <v>#N/A</v>
      </c>
      <c r="L130" s="7">
        <f>'Download RegistrationByDate'!L130</f>
        <v>0</v>
      </c>
      <c r="M130" s="7" t="e">
        <f>IF('Download RegistrationByDate'!M130&gt;'Download RegistrationByDate'!M129,'Download RegistrationByDate'!M130,NA())</f>
        <v>#N/A</v>
      </c>
      <c r="N130" s="7">
        <f>'Download RegistrationByDate'!N130</f>
        <v>0</v>
      </c>
      <c r="O130" s="7" t="e">
        <f>IF('Download RegistrationByDate'!O130&gt;'Download RegistrationByDate'!O129,'Download RegistrationByDate'!O130,NA())</f>
        <v>#N/A</v>
      </c>
      <c r="P130" s="7">
        <f>'Download RegistrationByDate'!P130</f>
        <v>0</v>
      </c>
      <c r="Q130" s="7" t="e">
        <f>IF('Download RegistrationByDate'!Q130&gt;'Download RegistrationByDate'!Q129,'Download RegistrationByDate'!Q130,NA())</f>
        <v>#N/A</v>
      </c>
      <c r="R130" s="7">
        <f>'Download RegistrationByDate'!R130</f>
        <v>0</v>
      </c>
      <c r="S130" s="7">
        <f>'Download RegistrationByDate'!S130</f>
        <v>13</v>
      </c>
      <c r="T130" s="7">
        <f>'Download RegistrationByDate'!T130</f>
        <v>0</v>
      </c>
      <c r="U130" s="7" t="e">
        <f ca="1">IF(A130&lt;TODAY(),'Download RegistrationByDate'!U130,NA())</f>
        <v>#N/A</v>
      </c>
      <c r="V130" s="7">
        <f>'Download RegistrationByDate'!V130</f>
        <v>0</v>
      </c>
      <c r="W130" s="7">
        <f>'Download RegistrationByDate'!W130</f>
        <v>0</v>
      </c>
      <c r="X130" s="7">
        <f>'Download RegistrationByDate'!X130</f>
        <v>0</v>
      </c>
      <c r="Y130" s="7" t="e">
        <f ca="1">IF(A130&lt;TODAY(),'Download RegistrationByDate'!Y130,NA())</f>
        <v>#N/A</v>
      </c>
      <c r="Z130" s="7">
        <f>'Download RegistrationByDate'!Z130</f>
        <v>0</v>
      </c>
      <c r="AA130" s="7">
        <f>'Download RegistrationByDate'!AA130</f>
        <v>372</v>
      </c>
      <c r="AB130" s="7">
        <f>'Download RegistrationByDate'!AB130</f>
        <v>0</v>
      </c>
      <c r="AC130" s="7">
        <f>'Download RegistrationByDate'!AC130</f>
        <v>132</v>
      </c>
    </row>
    <row r="131" spans="1:29" customFormat="1">
      <c r="A131" s="33">
        <f>'Download RegistrationByDate'!A131</f>
        <v>43561</v>
      </c>
      <c r="B131" s="7">
        <f>'Download RegistrationByDate'!B131</f>
        <v>0</v>
      </c>
      <c r="C131" s="7" t="e">
        <f>IF('Download RegistrationByDate'!C131&gt;'Download RegistrationByDate'!C130,'Download RegistrationByDate'!C131,NA())</f>
        <v>#N/A</v>
      </c>
      <c r="D131" s="7">
        <f>'Download RegistrationByDate'!D131</f>
        <v>0</v>
      </c>
      <c r="E131" s="7" t="e">
        <f>IF('Download RegistrationByDate'!E131&gt;'Download RegistrationByDate'!E130,'Download RegistrationByDate'!E131,NA())</f>
        <v>#N/A</v>
      </c>
      <c r="F131" s="7">
        <f>'Download RegistrationByDate'!F131</f>
        <v>0</v>
      </c>
      <c r="G131" s="7" t="e">
        <f>IF('Download RegistrationByDate'!G131&gt;'Download RegistrationByDate'!G130,'Download RegistrationByDate'!G131,NA())</f>
        <v>#N/A</v>
      </c>
      <c r="H131" s="7">
        <f>'Download RegistrationByDate'!H131</f>
        <v>0</v>
      </c>
      <c r="I131" s="7" t="e">
        <f>IF('Download RegistrationByDate'!I131&gt;'Download RegistrationByDate'!I130,'Download RegistrationByDate'!I131,NA())</f>
        <v>#N/A</v>
      </c>
      <c r="J131" s="7">
        <f>'Download RegistrationByDate'!J131</f>
        <v>0</v>
      </c>
      <c r="K131" s="7" t="e">
        <f>IF('Download RegistrationByDate'!K131&gt;'Download RegistrationByDate'!K130,'Download RegistrationByDate'!K131,NA())</f>
        <v>#N/A</v>
      </c>
      <c r="L131" s="7">
        <f>'Download RegistrationByDate'!L131</f>
        <v>0</v>
      </c>
      <c r="M131" s="7" t="e">
        <f>IF('Download RegistrationByDate'!M131&gt;'Download RegistrationByDate'!M130,'Download RegistrationByDate'!M131,NA())</f>
        <v>#N/A</v>
      </c>
      <c r="N131" s="7">
        <f>'Download RegistrationByDate'!N131</f>
        <v>0</v>
      </c>
      <c r="O131" s="7" t="e">
        <f>IF('Download RegistrationByDate'!O131&gt;'Download RegistrationByDate'!O130,'Download RegistrationByDate'!O131,NA())</f>
        <v>#N/A</v>
      </c>
      <c r="P131" s="7">
        <f>'Download RegistrationByDate'!P131</f>
        <v>0</v>
      </c>
      <c r="Q131" s="7" t="e">
        <f>IF('Download RegistrationByDate'!Q131&gt;'Download RegistrationByDate'!Q130,'Download RegistrationByDate'!Q131,NA())</f>
        <v>#N/A</v>
      </c>
      <c r="R131" s="7">
        <f>'Download RegistrationByDate'!R131</f>
        <v>0</v>
      </c>
      <c r="S131" s="7">
        <f>'Download RegistrationByDate'!S131</f>
        <v>13</v>
      </c>
      <c r="T131" s="7">
        <f>'Download RegistrationByDate'!T131</f>
        <v>0</v>
      </c>
      <c r="U131" s="7" t="e">
        <f ca="1">IF(A131&lt;TODAY(),'Download RegistrationByDate'!U131,NA())</f>
        <v>#N/A</v>
      </c>
      <c r="V131" s="7">
        <f>'Download RegistrationByDate'!V131</f>
        <v>0</v>
      </c>
      <c r="W131" s="7">
        <f>'Download RegistrationByDate'!W131</f>
        <v>0</v>
      </c>
      <c r="X131" s="7">
        <f>'Download RegistrationByDate'!X131</f>
        <v>0</v>
      </c>
      <c r="Y131" s="7" t="e">
        <f ca="1">IF(A131&lt;TODAY(),'Download RegistrationByDate'!Y131,NA())</f>
        <v>#N/A</v>
      </c>
      <c r="Z131" s="7">
        <f>'Download RegistrationByDate'!Z131</f>
        <v>0</v>
      </c>
      <c r="AA131" s="7">
        <f>'Download RegistrationByDate'!AA131</f>
        <v>372</v>
      </c>
      <c r="AB131" s="7">
        <f>'Download RegistrationByDate'!AB131</f>
        <v>0</v>
      </c>
      <c r="AC131" s="7">
        <f>'Download RegistrationByDate'!AC131</f>
        <v>132</v>
      </c>
    </row>
    <row r="132" spans="1:29" customFormat="1">
      <c r="A132" s="33">
        <f>'Download RegistrationByDate'!A132</f>
        <v>43562</v>
      </c>
      <c r="B132" s="7">
        <f>'Download RegistrationByDate'!B132</f>
        <v>0</v>
      </c>
      <c r="C132" s="7" t="e">
        <f>IF('Download RegistrationByDate'!C132&gt;'Download RegistrationByDate'!C131,'Download RegistrationByDate'!C132,NA())</f>
        <v>#N/A</v>
      </c>
      <c r="D132" s="7">
        <f>'Download RegistrationByDate'!D132</f>
        <v>0</v>
      </c>
      <c r="E132" s="7" t="e">
        <f>IF('Download RegistrationByDate'!E132&gt;'Download RegistrationByDate'!E131,'Download RegistrationByDate'!E132,NA())</f>
        <v>#N/A</v>
      </c>
      <c r="F132" s="7">
        <f>'Download RegistrationByDate'!F132</f>
        <v>0</v>
      </c>
      <c r="G132" s="7" t="e">
        <f>IF('Download RegistrationByDate'!G132&gt;'Download RegistrationByDate'!G131,'Download RegistrationByDate'!G132,NA())</f>
        <v>#N/A</v>
      </c>
      <c r="H132" s="7">
        <f>'Download RegistrationByDate'!H132</f>
        <v>0</v>
      </c>
      <c r="I132" s="7" t="e">
        <f>IF('Download RegistrationByDate'!I132&gt;'Download RegistrationByDate'!I131,'Download RegistrationByDate'!I132,NA())</f>
        <v>#N/A</v>
      </c>
      <c r="J132" s="7">
        <f>'Download RegistrationByDate'!J132</f>
        <v>0</v>
      </c>
      <c r="K132" s="7" t="e">
        <f>IF('Download RegistrationByDate'!K132&gt;'Download RegistrationByDate'!K131,'Download RegistrationByDate'!K132,NA())</f>
        <v>#N/A</v>
      </c>
      <c r="L132" s="7">
        <f>'Download RegistrationByDate'!L132</f>
        <v>0</v>
      </c>
      <c r="M132" s="7" t="e">
        <f>IF('Download RegistrationByDate'!M132&gt;'Download RegistrationByDate'!M131,'Download RegistrationByDate'!M132,NA())</f>
        <v>#N/A</v>
      </c>
      <c r="N132" s="7">
        <f>'Download RegistrationByDate'!N132</f>
        <v>0</v>
      </c>
      <c r="O132" s="7" t="e">
        <f>IF('Download RegistrationByDate'!O132&gt;'Download RegistrationByDate'!O131,'Download RegistrationByDate'!O132,NA())</f>
        <v>#N/A</v>
      </c>
      <c r="P132" s="7">
        <f>'Download RegistrationByDate'!P132</f>
        <v>0</v>
      </c>
      <c r="Q132" s="7" t="e">
        <f>IF('Download RegistrationByDate'!Q132&gt;'Download RegistrationByDate'!Q131,'Download RegistrationByDate'!Q132,NA())</f>
        <v>#N/A</v>
      </c>
      <c r="R132" s="7">
        <f>'Download RegistrationByDate'!R132</f>
        <v>0</v>
      </c>
      <c r="S132" s="7">
        <f>'Download RegistrationByDate'!S132</f>
        <v>13</v>
      </c>
      <c r="T132" s="7">
        <f>'Download RegistrationByDate'!T132</f>
        <v>0</v>
      </c>
      <c r="U132" s="7" t="e">
        <f ca="1">IF(A132&lt;TODAY(),'Download RegistrationByDate'!U132,NA())</f>
        <v>#N/A</v>
      </c>
      <c r="V132" s="7">
        <f>'Download RegistrationByDate'!V132</f>
        <v>0</v>
      </c>
      <c r="W132" s="7">
        <f>'Download RegistrationByDate'!W132</f>
        <v>0</v>
      </c>
      <c r="X132" s="7">
        <f>'Download RegistrationByDate'!X132</f>
        <v>0</v>
      </c>
      <c r="Y132" s="7" t="e">
        <f ca="1">IF(A132&lt;TODAY(),'Download RegistrationByDate'!Y132,NA())</f>
        <v>#N/A</v>
      </c>
      <c r="Z132" s="7">
        <f>'Download RegistrationByDate'!Z132</f>
        <v>0</v>
      </c>
      <c r="AA132" s="7">
        <f>'Download RegistrationByDate'!AA132</f>
        <v>372</v>
      </c>
      <c r="AB132" s="7">
        <f>'Download RegistrationByDate'!AB132</f>
        <v>0</v>
      </c>
      <c r="AC132" s="7">
        <f>'Download RegistrationByDate'!AC132</f>
        <v>132</v>
      </c>
    </row>
    <row r="133" spans="1:29" customFormat="1">
      <c r="A133" s="33">
        <f>'Download RegistrationByDate'!A133</f>
        <v>43563</v>
      </c>
      <c r="B133" s="7">
        <f>'Download RegistrationByDate'!B133</f>
        <v>0</v>
      </c>
      <c r="C133" s="7" t="e">
        <f>IF('Download RegistrationByDate'!C133&gt;'Download RegistrationByDate'!C132,'Download RegistrationByDate'!C133,NA())</f>
        <v>#N/A</v>
      </c>
      <c r="D133" s="7">
        <f>'Download RegistrationByDate'!D133</f>
        <v>0</v>
      </c>
      <c r="E133" s="7" t="e">
        <f>IF('Download RegistrationByDate'!E133&gt;'Download RegistrationByDate'!E132,'Download RegistrationByDate'!E133,NA())</f>
        <v>#N/A</v>
      </c>
      <c r="F133" s="7">
        <f>'Download RegistrationByDate'!F133</f>
        <v>0</v>
      </c>
      <c r="G133" s="7" t="e">
        <f>IF('Download RegistrationByDate'!G133&gt;'Download RegistrationByDate'!G132,'Download RegistrationByDate'!G133,NA())</f>
        <v>#N/A</v>
      </c>
      <c r="H133" s="7">
        <f>'Download RegistrationByDate'!H133</f>
        <v>0</v>
      </c>
      <c r="I133" s="7" t="e">
        <f>IF('Download RegistrationByDate'!I133&gt;'Download RegistrationByDate'!I132,'Download RegistrationByDate'!I133,NA())</f>
        <v>#N/A</v>
      </c>
      <c r="J133" s="7">
        <f>'Download RegistrationByDate'!J133</f>
        <v>0</v>
      </c>
      <c r="K133" s="7" t="e">
        <f>IF('Download RegistrationByDate'!K133&gt;'Download RegistrationByDate'!K132,'Download RegistrationByDate'!K133,NA())</f>
        <v>#N/A</v>
      </c>
      <c r="L133" s="7">
        <f>'Download RegistrationByDate'!L133</f>
        <v>0</v>
      </c>
      <c r="M133" s="7" t="e">
        <f>IF('Download RegistrationByDate'!M133&gt;'Download RegistrationByDate'!M132,'Download RegistrationByDate'!M133,NA())</f>
        <v>#N/A</v>
      </c>
      <c r="N133" s="7">
        <f>'Download RegistrationByDate'!N133</f>
        <v>0</v>
      </c>
      <c r="O133" s="7" t="e">
        <f>IF('Download RegistrationByDate'!O133&gt;'Download RegistrationByDate'!O132,'Download RegistrationByDate'!O133,NA())</f>
        <v>#N/A</v>
      </c>
      <c r="P133" s="7">
        <f>'Download RegistrationByDate'!P133</f>
        <v>0</v>
      </c>
      <c r="Q133" s="7" t="e">
        <f>IF('Download RegistrationByDate'!Q133&gt;'Download RegistrationByDate'!Q132,'Download RegistrationByDate'!Q133,NA())</f>
        <v>#N/A</v>
      </c>
      <c r="R133" s="7">
        <f>'Download RegistrationByDate'!R133</f>
        <v>0</v>
      </c>
      <c r="S133" s="7">
        <f>'Download RegistrationByDate'!S133</f>
        <v>13</v>
      </c>
      <c r="T133" s="7">
        <f>'Download RegistrationByDate'!T133</f>
        <v>0</v>
      </c>
      <c r="U133" s="7" t="e">
        <f ca="1">IF(A133&lt;TODAY(),'Download RegistrationByDate'!U133,NA())</f>
        <v>#N/A</v>
      </c>
      <c r="V133" s="7">
        <f>'Download RegistrationByDate'!V133</f>
        <v>0</v>
      </c>
      <c r="W133" s="7">
        <f>'Download RegistrationByDate'!W133</f>
        <v>0</v>
      </c>
      <c r="X133" s="7">
        <f>'Download RegistrationByDate'!X133</f>
        <v>0</v>
      </c>
      <c r="Y133" s="7" t="e">
        <f ca="1">IF(A133&lt;TODAY(),'Download RegistrationByDate'!Y133,NA())</f>
        <v>#N/A</v>
      </c>
      <c r="Z133" s="7">
        <f>'Download RegistrationByDate'!Z133</f>
        <v>0</v>
      </c>
      <c r="AA133" s="7">
        <f>'Download RegistrationByDate'!AA133</f>
        <v>372</v>
      </c>
      <c r="AB133" s="7">
        <f>'Download RegistrationByDate'!AB133</f>
        <v>0</v>
      </c>
      <c r="AC133" s="7">
        <f>'Download RegistrationByDate'!AC133</f>
        <v>132</v>
      </c>
    </row>
    <row r="134" spans="1:29" customFormat="1">
      <c r="A134" s="33">
        <f>'Download RegistrationByDate'!A134</f>
        <v>43564</v>
      </c>
      <c r="B134" s="7">
        <f>'Download RegistrationByDate'!B134</f>
        <v>0</v>
      </c>
      <c r="C134" s="7" t="e">
        <f>IF('Download RegistrationByDate'!C134&gt;'Download RegistrationByDate'!C133,'Download RegistrationByDate'!C134,NA())</f>
        <v>#N/A</v>
      </c>
      <c r="D134" s="7">
        <f>'Download RegistrationByDate'!D134</f>
        <v>0</v>
      </c>
      <c r="E134" s="7" t="e">
        <f>IF('Download RegistrationByDate'!E134&gt;'Download RegistrationByDate'!E133,'Download RegistrationByDate'!E134,NA())</f>
        <v>#N/A</v>
      </c>
      <c r="F134" s="7">
        <f>'Download RegistrationByDate'!F134</f>
        <v>0</v>
      </c>
      <c r="G134" s="7" t="e">
        <f>IF('Download RegistrationByDate'!G134&gt;'Download RegistrationByDate'!G133,'Download RegistrationByDate'!G134,NA())</f>
        <v>#N/A</v>
      </c>
      <c r="H134" s="7">
        <f>'Download RegistrationByDate'!H134</f>
        <v>0</v>
      </c>
      <c r="I134" s="7" t="e">
        <f>IF('Download RegistrationByDate'!I134&gt;'Download RegistrationByDate'!I133,'Download RegistrationByDate'!I134,NA())</f>
        <v>#N/A</v>
      </c>
      <c r="J134" s="7">
        <f>'Download RegistrationByDate'!J134</f>
        <v>0</v>
      </c>
      <c r="K134" s="7" t="e">
        <f>IF('Download RegistrationByDate'!K134&gt;'Download RegistrationByDate'!K133,'Download RegistrationByDate'!K134,NA())</f>
        <v>#N/A</v>
      </c>
      <c r="L134" s="7">
        <f>'Download RegistrationByDate'!L134</f>
        <v>0</v>
      </c>
      <c r="M134" s="7" t="e">
        <f>IF('Download RegistrationByDate'!M134&gt;'Download RegistrationByDate'!M133,'Download RegistrationByDate'!M134,NA())</f>
        <v>#N/A</v>
      </c>
      <c r="N134" s="7">
        <f>'Download RegistrationByDate'!N134</f>
        <v>0</v>
      </c>
      <c r="O134" s="7" t="e">
        <f>IF('Download RegistrationByDate'!O134&gt;'Download RegistrationByDate'!O133,'Download RegistrationByDate'!O134,NA())</f>
        <v>#N/A</v>
      </c>
      <c r="P134" s="7">
        <f>'Download RegistrationByDate'!P134</f>
        <v>0</v>
      </c>
      <c r="Q134" s="7" t="e">
        <f>IF('Download RegistrationByDate'!Q134&gt;'Download RegistrationByDate'!Q133,'Download RegistrationByDate'!Q134,NA())</f>
        <v>#N/A</v>
      </c>
      <c r="R134" s="7">
        <f>'Download RegistrationByDate'!R134</f>
        <v>0</v>
      </c>
      <c r="S134" s="7">
        <f>'Download RegistrationByDate'!S134</f>
        <v>13</v>
      </c>
      <c r="T134" s="7">
        <f>'Download RegistrationByDate'!T134</f>
        <v>0</v>
      </c>
      <c r="U134" s="7" t="e">
        <f ca="1">IF(A134&lt;TODAY(),'Download RegistrationByDate'!U134,NA())</f>
        <v>#N/A</v>
      </c>
      <c r="V134" s="7">
        <f>'Download RegistrationByDate'!V134</f>
        <v>0</v>
      </c>
      <c r="W134" s="7">
        <f>'Download RegistrationByDate'!W134</f>
        <v>0</v>
      </c>
      <c r="X134" s="7">
        <f>'Download RegistrationByDate'!X134</f>
        <v>0</v>
      </c>
      <c r="Y134" s="7" t="e">
        <f ca="1">IF(A134&lt;TODAY(),'Download RegistrationByDate'!Y134,NA())</f>
        <v>#N/A</v>
      </c>
      <c r="Z134" s="7">
        <f>'Download RegistrationByDate'!Z134</f>
        <v>0</v>
      </c>
      <c r="AA134" s="7">
        <f>'Download RegistrationByDate'!AA134</f>
        <v>372</v>
      </c>
      <c r="AB134" s="7">
        <f>'Download RegistrationByDate'!AB134</f>
        <v>0</v>
      </c>
      <c r="AC134" s="7">
        <f>'Download RegistrationByDate'!AC134</f>
        <v>132</v>
      </c>
    </row>
    <row r="135" spans="1:29" customFormat="1">
      <c r="A135" s="33">
        <f>'Download RegistrationByDate'!A135</f>
        <v>43565</v>
      </c>
      <c r="B135" s="7">
        <f>'Download RegistrationByDate'!B135</f>
        <v>0</v>
      </c>
      <c r="C135" s="7" t="e">
        <f>IF('Download RegistrationByDate'!C135&gt;'Download RegistrationByDate'!C134,'Download RegistrationByDate'!C135,NA())</f>
        <v>#N/A</v>
      </c>
      <c r="D135" s="7">
        <f>'Download RegistrationByDate'!D135</f>
        <v>0</v>
      </c>
      <c r="E135" s="7" t="e">
        <f>IF('Download RegistrationByDate'!E135&gt;'Download RegistrationByDate'!E134,'Download RegistrationByDate'!E135,NA())</f>
        <v>#N/A</v>
      </c>
      <c r="F135" s="7">
        <f>'Download RegistrationByDate'!F135</f>
        <v>0</v>
      </c>
      <c r="G135" s="7" t="e">
        <f>IF('Download RegistrationByDate'!G135&gt;'Download RegistrationByDate'!G134,'Download RegistrationByDate'!G135,NA())</f>
        <v>#N/A</v>
      </c>
      <c r="H135" s="7">
        <f>'Download RegistrationByDate'!H135</f>
        <v>0</v>
      </c>
      <c r="I135" s="7" t="e">
        <f>IF('Download RegistrationByDate'!I135&gt;'Download RegistrationByDate'!I134,'Download RegistrationByDate'!I135,NA())</f>
        <v>#N/A</v>
      </c>
      <c r="J135" s="7">
        <f>'Download RegistrationByDate'!J135</f>
        <v>0</v>
      </c>
      <c r="K135" s="7" t="e">
        <f>IF('Download RegistrationByDate'!K135&gt;'Download RegistrationByDate'!K134,'Download RegistrationByDate'!K135,NA())</f>
        <v>#N/A</v>
      </c>
      <c r="L135" s="7">
        <f>'Download RegistrationByDate'!L135</f>
        <v>0</v>
      </c>
      <c r="M135" s="7" t="e">
        <f>IF('Download RegistrationByDate'!M135&gt;'Download RegistrationByDate'!M134,'Download RegistrationByDate'!M135,NA())</f>
        <v>#N/A</v>
      </c>
      <c r="N135" s="7">
        <f>'Download RegistrationByDate'!N135</f>
        <v>0</v>
      </c>
      <c r="O135" s="7" t="e">
        <f>IF('Download RegistrationByDate'!O135&gt;'Download RegistrationByDate'!O134,'Download RegistrationByDate'!O135,NA())</f>
        <v>#N/A</v>
      </c>
      <c r="P135" s="7">
        <f>'Download RegistrationByDate'!P135</f>
        <v>0</v>
      </c>
      <c r="Q135" s="7" t="e">
        <f>IF('Download RegistrationByDate'!Q135&gt;'Download RegistrationByDate'!Q134,'Download RegistrationByDate'!Q135,NA())</f>
        <v>#N/A</v>
      </c>
      <c r="R135" s="7">
        <f>'Download RegistrationByDate'!R135</f>
        <v>0</v>
      </c>
      <c r="S135" s="7">
        <f>'Download RegistrationByDate'!S135</f>
        <v>13</v>
      </c>
      <c r="T135" s="7">
        <f>'Download RegistrationByDate'!T135</f>
        <v>0</v>
      </c>
      <c r="U135" s="7" t="e">
        <f ca="1">IF(A135&lt;TODAY(),'Download RegistrationByDate'!U135,NA())</f>
        <v>#N/A</v>
      </c>
      <c r="V135" s="7">
        <f>'Download RegistrationByDate'!V135</f>
        <v>0</v>
      </c>
      <c r="W135" s="7">
        <f>'Download RegistrationByDate'!W135</f>
        <v>0</v>
      </c>
      <c r="X135" s="7">
        <f>'Download RegistrationByDate'!X135</f>
        <v>0</v>
      </c>
      <c r="Y135" s="7" t="e">
        <f ca="1">IF(A135&lt;TODAY(),'Download RegistrationByDate'!Y135,NA())</f>
        <v>#N/A</v>
      </c>
      <c r="Z135" s="7">
        <f>'Download RegistrationByDate'!Z135</f>
        <v>0</v>
      </c>
      <c r="AA135" s="7">
        <f>'Download RegistrationByDate'!AA135</f>
        <v>372</v>
      </c>
      <c r="AB135" s="7">
        <f>'Download RegistrationByDate'!AB135</f>
        <v>0</v>
      </c>
      <c r="AC135" s="7">
        <f>'Download RegistrationByDate'!AC135</f>
        <v>132</v>
      </c>
    </row>
    <row r="136" spans="1:29" customFormat="1">
      <c r="A136" s="33">
        <f>'Download RegistrationByDate'!A136</f>
        <v>43566</v>
      </c>
      <c r="B136" s="7">
        <f>'Download RegistrationByDate'!B136</f>
        <v>0</v>
      </c>
      <c r="C136" s="7" t="e">
        <f>IF('Download RegistrationByDate'!C136&gt;'Download RegistrationByDate'!C135,'Download RegistrationByDate'!C136,NA())</f>
        <v>#N/A</v>
      </c>
      <c r="D136" s="7">
        <f>'Download RegistrationByDate'!D136</f>
        <v>0</v>
      </c>
      <c r="E136" s="7" t="e">
        <f>IF('Download RegistrationByDate'!E136&gt;'Download RegistrationByDate'!E135,'Download RegistrationByDate'!E136,NA())</f>
        <v>#N/A</v>
      </c>
      <c r="F136" s="7">
        <f>'Download RegistrationByDate'!F136</f>
        <v>0</v>
      </c>
      <c r="G136" s="7" t="e">
        <f>IF('Download RegistrationByDate'!G136&gt;'Download RegistrationByDate'!G135,'Download RegistrationByDate'!G136,NA())</f>
        <v>#N/A</v>
      </c>
      <c r="H136" s="7">
        <f>'Download RegistrationByDate'!H136</f>
        <v>0</v>
      </c>
      <c r="I136" s="7" t="e">
        <f>IF('Download RegistrationByDate'!I136&gt;'Download RegistrationByDate'!I135,'Download RegistrationByDate'!I136,NA())</f>
        <v>#N/A</v>
      </c>
      <c r="J136" s="7">
        <f>'Download RegistrationByDate'!J136</f>
        <v>0</v>
      </c>
      <c r="K136" s="7" t="e">
        <f>IF('Download RegistrationByDate'!K136&gt;'Download RegistrationByDate'!K135,'Download RegistrationByDate'!K136,NA())</f>
        <v>#N/A</v>
      </c>
      <c r="L136" s="7">
        <f>'Download RegistrationByDate'!L136</f>
        <v>0</v>
      </c>
      <c r="M136" s="7" t="e">
        <f>IF('Download RegistrationByDate'!M136&gt;'Download RegistrationByDate'!M135,'Download RegistrationByDate'!M136,NA())</f>
        <v>#N/A</v>
      </c>
      <c r="N136" s="7">
        <f>'Download RegistrationByDate'!N136</f>
        <v>0</v>
      </c>
      <c r="O136" s="7" t="e">
        <f>IF('Download RegistrationByDate'!O136&gt;'Download RegistrationByDate'!O135,'Download RegistrationByDate'!O136,NA())</f>
        <v>#N/A</v>
      </c>
      <c r="P136" s="7">
        <f>'Download RegistrationByDate'!P136</f>
        <v>0</v>
      </c>
      <c r="Q136" s="7" t="e">
        <f>IF('Download RegistrationByDate'!Q136&gt;'Download RegistrationByDate'!Q135,'Download RegistrationByDate'!Q136,NA())</f>
        <v>#N/A</v>
      </c>
      <c r="R136" s="7">
        <f>'Download RegistrationByDate'!R136</f>
        <v>0</v>
      </c>
      <c r="S136" s="7">
        <f>'Download RegistrationByDate'!S136</f>
        <v>13</v>
      </c>
      <c r="T136" s="7">
        <f>'Download RegistrationByDate'!T136</f>
        <v>0</v>
      </c>
      <c r="U136" s="7" t="e">
        <f ca="1">IF(A136&lt;TODAY(),'Download RegistrationByDate'!U136,NA())</f>
        <v>#N/A</v>
      </c>
      <c r="V136" s="7">
        <f>'Download RegistrationByDate'!V136</f>
        <v>0</v>
      </c>
      <c r="W136" s="7">
        <f>'Download RegistrationByDate'!W136</f>
        <v>0</v>
      </c>
      <c r="X136" s="7">
        <f>'Download RegistrationByDate'!X136</f>
        <v>0</v>
      </c>
      <c r="Y136" s="7" t="e">
        <f ca="1">IF(A136&lt;TODAY(),'Download RegistrationByDate'!Y136,NA())</f>
        <v>#N/A</v>
      </c>
      <c r="Z136" s="7">
        <f>'Download RegistrationByDate'!Z136</f>
        <v>0</v>
      </c>
      <c r="AA136" s="7">
        <f>'Download RegistrationByDate'!AA136</f>
        <v>372</v>
      </c>
      <c r="AB136" s="7">
        <f>'Download RegistrationByDate'!AB136</f>
        <v>0</v>
      </c>
      <c r="AC136" s="7">
        <f>'Download RegistrationByDate'!AC136</f>
        <v>132</v>
      </c>
    </row>
    <row r="137" spans="1:29" customFormat="1">
      <c r="A137" s="33">
        <f>'Download RegistrationByDate'!A137</f>
        <v>43567</v>
      </c>
      <c r="B137" s="7">
        <f>'Download RegistrationByDate'!B137</f>
        <v>0</v>
      </c>
      <c r="C137" s="7" t="e">
        <f>IF('Download RegistrationByDate'!C137&gt;'Download RegistrationByDate'!C136,'Download RegistrationByDate'!C137,NA())</f>
        <v>#N/A</v>
      </c>
      <c r="D137" s="7">
        <f>'Download RegistrationByDate'!D137</f>
        <v>0</v>
      </c>
      <c r="E137" s="7" t="e">
        <f>IF('Download RegistrationByDate'!E137&gt;'Download RegistrationByDate'!E136,'Download RegistrationByDate'!E137,NA())</f>
        <v>#N/A</v>
      </c>
      <c r="F137" s="7">
        <f>'Download RegistrationByDate'!F137</f>
        <v>0</v>
      </c>
      <c r="G137" s="7" t="e">
        <f>IF('Download RegistrationByDate'!G137&gt;'Download RegistrationByDate'!G136,'Download RegistrationByDate'!G137,NA())</f>
        <v>#N/A</v>
      </c>
      <c r="H137" s="7">
        <f>'Download RegistrationByDate'!H137</f>
        <v>0</v>
      </c>
      <c r="I137" s="7" t="e">
        <f>IF('Download RegistrationByDate'!I137&gt;'Download RegistrationByDate'!I136,'Download RegistrationByDate'!I137,NA())</f>
        <v>#N/A</v>
      </c>
      <c r="J137" s="7">
        <f>'Download RegistrationByDate'!J137</f>
        <v>0</v>
      </c>
      <c r="K137" s="7" t="e">
        <f>IF('Download RegistrationByDate'!K137&gt;'Download RegistrationByDate'!K136,'Download RegistrationByDate'!K137,NA())</f>
        <v>#N/A</v>
      </c>
      <c r="L137" s="7">
        <f>'Download RegistrationByDate'!L137</f>
        <v>0</v>
      </c>
      <c r="M137" s="7" t="e">
        <f>IF('Download RegistrationByDate'!M137&gt;'Download RegistrationByDate'!M136,'Download RegistrationByDate'!M137,NA())</f>
        <v>#N/A</v>
      </c>
      <c r="N137" s="7">
        <f>'Download RegistrationByDate'!N137</f>
        <v>0</v>
      </c>
      <c r="O137" s="7" t="e">
        <f>IF('Download RegistrationByDate'!O137&gt;'Download RegistrationByDate'!O136,'Download RegistrationByDate'!O137,NA())</f>
        <v>#N/A</v>
      </c>
      <c r="P137" s="7">
        <f>'Download RegistrationByDate'!P137</f>
        <v>0</v>
      </c>
      <c r="Q137" s="7" t="e">
        <f>IF('Download RegistrationByDate'!Q137&gt;'Download RegistrationByDate'!Q136,'Download RegistrationByDate'!Q137,NA())</f>
        <v>#N/A</v>
      </c>
      <c r="R137" s="7">
        <f>'Download RegistrationByDate'!R137</f>
        <v>0</v>
      </c>
      <c r="S137" s="7">
        <f>'Download RegistrationByDate'!S137</f>
        <v>13</v>
      </c>
      <c r="T137" s="7">
        <f>'Download RegistrationByDate'!T137</f>
        <v>0</v>
      </c>
      <c r="U137" s="7" t="e">
        <f ca="1">IF(A137&lt;TODAY(),'Download RegistrationByDate'!U137,NA())</f>
        <v>#N/A</v>
      </c>
      <c r="V137" s="7">
        <f>'Download RegistrationByDate'!V137</f>
        <v>0</v>
      </c>
      <c r="W137" s="7">
        <f>'Download RegistrationByDate'!W137</f>
        <v>0</v>
      </c>
      <c r="X137" s="7">
        <f>'Download RegistrationByDate'!X137</f>
        <v>0</v>
      </c>
      <c r="Y137" s="7" t="e">
        <f ca="1">IF(A137&lt;TODAY(),'Download RegistrationByDate'!Y137,NA())</f>
        <v>#N/A</v>
      </c>
      <c r="Z137" s="7">
        <f>'Download RegistrationByDate'!Z137</f>
        <v>0</v>
      </c>
      <c r="AA137" s="7">
        <f>'Download RegistrationByDate'!AA137</f>
        <v>372</v>
      </c>
      <c r="AB137" s="7">
        <f>'Download RegistrationByDate'!AB137</f>
        <v>0</v>
      </c>
      <c r="AC137" s="7">
        <f>'Download RegistrationByDate'!AC137</f>
        <v>132</v>
      </c>
    </row>
    <row r="138" spans="1:29" customFormat="1">
      <c r="A138" s="33">
        <f>'Download RegistrationByDate'!A138</f>
        <v>43568</v>
      </c>
      <c r="B138" s="7">
        <f>'Download RegistrationByDate'!B138</f>
        <v>0</v>
      </c>
      <c r="C138" s="7" t="e">
        <f>IF('Download RegistrationByDate'!C138&gt;'Download RegistrationByDate'!C137,'Download RegistrationByDate'!C138,NA())</f>
        <v>#N/A</v>
      </c>
      <c r="D138" s="7">
        <f>'Download RegistrationByDate'!D138</f>
        <v>0</v>
      </c>
      <c r="E138" s="7" t="e">
        <f>IF('Download RegistrationByDate'!E138&gt;'Download RegistrationByDate'!E137,'Download RegistrationByDate'!E138,NA())</f>
        <v>#N/A</v>
      </c>
      <c r="F138" s="7">
        <f>'Download RegistrationByDate'!F138</f>
        <v>0</v>
      </c>
      <c r="G138" s="7" t="e">
        <f>IF('Download RegistrationByDate'!G138&gt;'Download RegistrationByDate'!G137,'Download RegistrationByDate'!G138,NA())</f>
        <v>#N/A</v>
      </c>
      <c r="H138" s="7">
        <f>'Download RegistrationByDate'!H138</f>
        <v>0</v>
      </c>
      <c r="I138" s="7" t="e">
        <f>IF('Download RegistrationByDate'!I138&gt;'Download RegistrationByDate'!I137,'Download RegistrationByDate'!I138,NA())</f>
        <v>#N/A</v>
      </c>
      <c r="J138" s="7">
        <f>'Download RegistrationByDate'!J138</f>
        <v>0</v>
      </c>
      <c r="K138" s="7" t="e">
        <f>IF('Download RegistrationByDate'!K138&gt;'Download RegistrationByDate'!K137,'Download RegistrationByDate'!K138,NA())</f>
        <v>#N/A</v>
      </c>
      <c r="L138" s="7">
        <f>'Download RegistrationByDate'!L138</f>
        <v>0</v>
      </c>
      <c r="M138" s="7" t="e">
        <f>IF('Download RegistrationByDate'!M138&gt;'Download RegistrationByDate'!M137,'Download RegistrationByDate'!M138,NA())</f>
        <v>#N/A</v>
      </c>
      <c r="N138" s="7">
        <f>'Download RegistrationByDate'!N138</f>
        <v>0</v>
      </c>
      <c r="O138" s="7" t="e">
        <f>IF('Download RegistrationByDate'!O138&gt;'Download RegistrationByDate'!O137,'Download RegistrationByDate'!O138,NA())</f>
        <v>#N/A</v>
      </c>
      <c r="P138" s="7">
        <f>'Download RegistrationByDate'!P138</f>
        <v>0</v>
      </c>
      <c r="Q138" s="7" t="e">
        <f>IF('Download RegistrationByDate'!Q138&gt;'Download RegistrationByDate'!Q137,'Download RegistrationByDate'!Q138,NA())</f>
        <v>#N/A</v>
      </c>
      <c r="R138" s="7">
        <f>'Download RegistrationByDate'!R138</f>
        <v>0</v>
      </c>
      <c r="S138" s="7">
        <f>'Download RegistrationByDate'!S138</f>
        <v>13</v>
      </c>
      <c r="T138" s="7">
        <f>'Download RegistrationByDate'!T138</f>
        <v>0</v>
      </c>
      <c r="U138" s="7" t="e">
        <f ca="1">IF(A138&lt;TODAY(),'Download RegistrationByDate'!U138,NA())</f>
        <v>#N/A</v>
      </c>
      <c r="V138" s="7">
        <f>'Download RegistrationByDate'!V138</f>
        <v>0</v>
      </c>
      <c r="W138" s="7">
        <f>'Download RegistrationByDate'!W138</f>
        <v>0</v>
      </c>
      <c r="X138" s="7">
        <f>'Download RegistrationByDate'!X138</f>
        <v>0</v>
      </c>
      <c r="Y138" s="7" t="e">
        <f ca="1">IF(A138&lt;TODAY(),'Download RegistrationByDate'!Y138,NA())</f>
        <v>#N/A</v>
      </c>
      <c r="Z138" s="7">
        <f>'Download RegistrationByDate'!Z138</f>
        <v>0</v>
      </c>
      <c r="AA138" s="7">
        <f>'Download RegistrationByDate'!AA138</f>
        <v>372</v>
      </c>
      <c r="AB138" s="7">
        <f>'Download RegistrationByDate'!AB138</f>
        <v>0</v>
      </c>
      <c r="AC138" s="7">
        <f>'Download RegistrationByDate'!AC138</f>
        <v>132</v>
      </c>
    </row>
    <row r="139" spans="1:29" customFormat="1">
      <c r="A139" s="33">
        <f>'Download RegistrationByDate'!A139</f>
        <v>43569</v>
      </c>
      <c r="B139" s="7">
        <f>'Download RegistrationByDate'!B139</f>
        <v>0</v>
      </c>
      <c r="C139" s="7" t="e">
        <f>IF('Download RegistrationByDate'!C139&gt;'Download RegistrationByDate'!C138,'Download RegistrationByDate'!C139,NA())</f>
        <v>#N/A</v>
      </c>
      <c r="D139" s="7">
        <f>'Download RegistrationByDate'!D139</f>
        <v>0</v>
      </c>
      <c r="E139" s="7" t="e">
        <f>IF('Download RegistrationByDate'!E139&gt;'Download RegistrationByDate'!E138,'Download RegistrationByDate'!E139,NA())</f>
        <v>#N/A</v>
      </c>
      <c r="F139" s="7">
        <f>'Download RegistrationByDate'!F139</f>
        <v>0</v>
      </c>
      <c r="G139" s="7" t="e">
        <f>IF('Download RegistrationByDate'!G139&gt;'Download RegistrationByDate'!G138,'Download RegistrationByDate'!G139,NA())</f>
        <v>#N/A</v>
      </c>
      <c r="H139" s="7">
        <f>'Download RegistrationByDate'!H139</f>
        <v>0</v>
      </c>
      <c r="I139" s="7" t="e">
        <f>IF('Download RegistrationByDate'!I139&gt;'Download RegistrationByDate'!I138,'Download RegistrationByDate'!I139,NA())</f>
        <v>#N/A</v>
      </c>
      <c r="J139" s="7">
        <f>'Download RegistrationByDate'!J139</f>
        <v>0</v>
      </c>
      <c r="K139" s="7" t="e">
        <f>IF('Download RegistrationByDate'!K139&gt;'Download RegistrationByDate'!K138,'Download RegistrationByDate'!K139,NA())</f>
        <v>#N/A</v>
      </c>
      <c r="L139" s="7">
        <f>'Download RegistrationByDate'!L139</f>
        <v>0</v>
      </c>
      <c r="M139" s="7" t="e">
        <f>IF('Download RegistrationByDate'!M139&gt;'Download RegistrationByDate'!M138,'Download RegistrationByDate'!M139,NA())</f>
        <v>#N/A</v>
      </c>
      <c r="N139" s="7">
        <f>'Download RegistrationByDate'!N139</f>
        <v>0</v>
      </c>
      <c r="O139" s="7" t="e">
        <f>IF('Download RegistrationByDate'!O139&gt;'Download RegistrationByDate'!O138,'Download RegistrationByDate'!O139,NA())</f>
        <v>#N/A</v>
      </c>
      <c r="P139" s="7">
        <f>'Download RegistrationByDate'!P139</f>
        <v>0</v>
      </c>
      <c r="Q139" s="7" t="e">
        <f>IF('Download RegistrationByDate'!Q139&gt;'Download RegistrationByDate'!Q138,'Download RegistrationByDate'!Q139,NA())</f>
        <v>#N/A</v>
      </c>
      <c r="R139" s="7">
        <f>'Download RegistrationByDate'!R139</f>
        <v>0</v>
      </c>
      <c r="S139" s="7">
        <f>'Download RegistrationByDate'!S139</f>
        <v>13</v>
      </c>
      <c r="T139" s="7">
        <f>'Download RegistrationByDate'!T139</f>
        <v>0</v>
      </c>
      <c r="U139" s="7" t="e">
        <f ca="1">IF(A139&lt;TODAY(),'Download RegistrationByDate'!U139,NA())</f>
        <v>#N/A</v>
      </c>
      <c r="V139" s="7">
        <f>'Download RegistrationByDate'!V139</f>
        <v>0</v>
      </c>
      <c r="W139" s="7">
        <f>'Download RegistrationByDate'!W139</f>
        <v>0</v>
      </c>
      <c r="X139" s="7">
        <f>'Download RegistrationByDate'!X139</f>
        <v>0</v>
      </c>
      <c r="Y139" s="7" t="e">
        <f ca="1">IF(A139&lt;TODAY(),'Download RegistrationByDate'!Y139,NA())</f>
        <v>#N/A</v>
      </c>
      <c r="Z139" s="7">
        <f>'Download RegistrationByDate'!Z139</f>
        <v>0</v>
      </c>
      <c r="AA139" s="7">
        <f>'Download RegistrationByDate'!AA139</f>
        <v>372</v>
      </c>
      <c r="AB139" s="7">
        <f>'Download RegistrationByDate'!AB139</f>
        <v>0</v>
      </c>
      <c r="AC139" s="7">
        <f>'Download RegistrationByDate'!AC139</f>
        <v>132</v>
      </c>
    </row>
    <row r="140" spans="1:29" customFormat="1">
      <c r="A140" s="33">
        <f>'Download RegistrationByDate'!A140</f>
        <v>43570</v>
      </c>
      <c r="B140" s="7">
        <f>'Download RegistrationByDate'!B140</f>
        <v>0</v>
      </c>
      <c r="C140" s="7" t="e">
        <f>IF('Download RegistrationByDate'!C140&gt;'Download RegistrationByDate'!C139,'Download RegistrationByDate'!C140,NA())</f>
        <v>#N/A</v>
      </c>
      <c r="D140" s="7">
        <f>'Download RegistrationByDate'!D140</f>
        <v>0</v>
      </c>
      <c r="E140" s="7" t="e">
        <f>IF('Download RegistrationByDate'!E140&gt;'Download RegistrationByDate'!E139,'Download RegistrationByDate'!E140,NA())</f>
        <v>#N/A</v>
      </c>
      <c r="F140" s="7">
        <f>'Download RegistrationByDate'!F140</f>
        <v>0</v>
      </c>
      <c r="G140" s="7" t="e">
        <f>IF('Download RegistrationByDate'!G140&gt;'Download RegistrationByDate'!G139,'Download RegistrationByDate'!G140,NA())</f>
        <v>#N/A</v>
      </c>
      <c r="H140" s="7">
        <f>'Download RegistrationByDate'!H140</f>
        <v>0</v>
      </c>
      <c r="I140" s="7" t="e">
        <f>IF('Download RegistrationByDate'!I140&gt;'Download RegistrationByDate'!I139,'Download RegistrationByDate'!I140,NA())</f>
        <v>#N/A</v>
      </c>
      <c r="J140" s="7">
        <f>'Download RegistrationByDate'!J140</f>
        <v>0</v>
      </c>
      <c r="K140" s="7" t="e">
        <f>IF('Download RegistrationByDate'!K140&gt;'Download RegistrationByDate'!K139,'Download RegistrationByDate'!K140,NA())</f>
        <v>#N/A</v>
      </c>
      <c r="L140" s="7">
        <f>'Download RegistrationByDate'!L140</f>
        <v>0</v>
      </c>
      <c r="M140" s="7" t="e">
        <f>IF('Download RegistrationByDate'!M140&gt;'Download RegistrationByDate'!M139,'Download RegistrationByDate'!M140,NA())</f>
        <v>#N/A</v>
      </c>
      <c r="N140" s="7">
        <f>'Download RegistrationByDate'!N140</f>
        <v>0</v>
      </c>
      <c r="O140" s="7" t="e">
        <f>IF('Download RegistrationByDate'!O140&gt;'Download RegistrationByDate'!O139,'Download RegistrationByDate'!O140,NA())</f>
        <v>#N/A</v>
      </c>
      <c r="P140" s="7">
        <f>'Download RegistrationByDate'!P140</f>
        <v>0</v>
      </c>
      <c r="Q140" s="7" t="e">
        <f>IF('Download RegistrationByDate'!Q140&gt;'Download RegistrationByDate'!Q139,'Download RegistrationByDate'!Q140,NA())</f>
        <v>#N/A</v>
      </c>
      <c r="R140" s="7">
        <f>'Download RegistrationByDate'!R140</f>
        <v>0</v>
      </c>
      <c r="S140" s="7">
        <f>'Download RegistrationByDate'!S140</f>
        <v>13</v>
      </c>
      <c r="T140" s="7">
        <f>'Download RegistrationByDate'!T140</f>
        <v>0</v>
      </c>
      <c r="U140" s="7" t="e">
        <f ca="1">IF(A140&lt;TODAY(),'Download RegistrationByDate'!U140,NA())</f>
        <v>#N/A</v>
      </c>
      <c r="V140" s="7">
        <f>'Download RegistrationByDate'!V140</f>
        <v>0</v>
      </c>
      <c r="W140" s="7">
        <f>'Download RegistrationByDate'!W140</f>
        <v>0</v>
      </c>
      <c r="X140" s="7">
        <f>'Download RegistrationByDate'!X140</f>
        <v>0</v>
      </c>
      <c r="Y140" s="7" t="e">
        <f ca="1">IF(A140&lt;TODAY(),'Download RegistrationByDate'!Y140,NA())</f>
        <v>#N/A</v>
      </c>
      <c r="Z140" s="7">
        <f>'Download RegistrationByDate'!Z140</f>
        <v>0</v>
      </c>
      <c r="AA140" s="7">
        <f>'Download RegistrationByDate'!AA140</f>
        <v>372</v>
      </c>
      <c r="AB140" s="7">
        <f>'Download RegistrationByDate'!AB140</f>
        <v>0</v>
      </c>
      <c r="AC140" s="7">
        <f>'Download RegistrationByDate'!AC140</f>
        <v>132</v>
      </c>
    </row>
    <row r="141" spans="1:29">
      <c r="A141" s="33">
        <f>'Download RegistrationByDate'!A141</f>
        <v>43571</v>
      </c>
      <c r="B141" s="7">
        <f>'Download RegistrationByDate'!B141</f>
        <v>0</v>
      </c>
      <c r="C141" s="7" t="e">
        <f>IF('Download RegistrationByDate'!C141&gt;'Download RegistrationByDate'!C140,'Download RegistrationByDate'!C141,NA())</f>
        <v>#N/A</v>
      </c>
      <c r="D141" s="7">
        <f>'Download RegistrationByDate'!D141</f>
        <v>0</v>
      </c>
      <c r="E141" s="7" t="e">
        <f>IF('Download RegistrationByDate'!E141&gt;'Download RegistrationByDate'!E140,'Download RegistrationByDate'!E141,NA())</f>
        <v>#N/A</v>
      </c>
      <c r="F141" s="7">
        <f>'Download RegistrationByDate'!F141</f>
        <v>0</v>
      </c>
      <c r="G141" s="7" t="e">
        <f>IF('Download RegistrationByDate'!G141&gt;'Download RegistrationByDate'!G140,'Download RegistrationByDate'!G141,NA())</f>
        <v>#N/A</v>
      </c>
      <c r="H141" s="7">
        <f>'Download RegistrationByDate'!H141</f>
        <v>0</v>
      </c>
      <c r="I141" s="7" t="e">
        <f>IF('Download RegistrationByDate'!I141&gt;'Download RegistrationByDate'!I140,'Download RegistrationByDate'!I141,NA())</f>
        <v>#N/A</v>
      </c>
      <c r="J141" s="7">
        <f>'Download RegistrationByDate'!J141</f>
        <v>0</v>
      </c>
      <c r="K141" s="7" t="e">
        <f>IF('Download RegistrationByDate'!K141&gt;'Download RegistrationByDate'!K140,'Download RegistrationByDate'!K141,NA())</f>
        <v>#N/A</v>
      </c>
      <c r="L141" s="7">
        <f>'Download RegistrationByDate'!L141</f>
        <v>0</v>
      </c>
      <c r="M141" s="7" t="e">
        <f>IF('Download RegistrationByDate'!M141&gt;'Download RegistrationByDate'!M140,'Download RegistrationByDate'!M141,NA())</f>
        <v>#N/A</v>
      </c>
      <c r="N141" s="7">
        <f>'Download RegistrationByDate'!N141</f>
        <v>0</v>
      </c>
      <c r="O141" s="7" t="e">
        <f>IF('Download RegistrationByDate'!O141&gt;'Download RegistrationByDate'!O140,'Download RegistrationByDate'!O141,NA())</f>
        <v>#N/A</v>
      </c>
      <c r="P141" s="7">
        <f>'Download RegistrationByDate'!P141</f>
        <v>0</v>
      </c>
      <c r="Q141" s="7" t="e">
        <f>IF('Download RegistrationByDate'!Q141&gt;'Download RegistrationByDate'!Q140,'Download RegistrationByDate'!Q141,NA())</f>
        <v>#N/A</v>
      </c>
      <c r="R141" s="7">
        <f>'Download RegistrationByDate'!R141</f>
        <v>0</v>
      </c>
      <c r="S141" s="7">
        <f>'Download RegistrationByDate'!S141</f>
        <v>13</v>
      </c>
      <c r="T141" s="7">
        <f>'Download RegistrationByDate'!T141</f>
        <v>0</v>
      </c>
      <c r="U141" s="7" t="e">
        <f ca="1">IF(A141&lt;TODAY(),'Download RegistrationByDate'!U141,NA())</f>
        <v>#N/A</v>
      </c>
      <c r="V141" s="7">
        <f>'Download RegistrationByDate'!V141</f>
        <v>0</v>
      </c>
      <c r="W141" s="7">
        <f>'Download RegistrationByDate'!W141</f>
        <v>0</v>
      </c>
      <c r="X141" s="7">
        <f>'Download RegistrationByDate'!X141</f>
        <v>0</v>
      </c>
      <c r="Y141" s="7" t="e">
        <f ca="1">IF(A141&lt;TODAY(),'Download RegistrationByDate'!Y141,NA())</f>
        <v>#N/A</v>
      </c>
      <c r="Z141" s="7">
        <f>'Download RegistrationByDate'!Z141</f>
        <v>0</v>
      </c>
      <c r="AA141" s="7">
        <f>'Download RegistrationByDate'!AA141</f>
        <v>372</v>
      </c>
      <c r="AB141" s="7">
        <f>'Download RegistrationByDate'!AB141</f>
        <v>0</v>
      </c>
      <c r="AC141" s="7">
        <f>'Download RegistrationByDate'!AC141</f>
        <v>132</v>
      </c>
    </row>
    <row r="142" spans="1:29">
      <c r="A142" s="33">
        <f>'Download RegistrationByDate'!A142</f>
        <v>43572</v>
      </c>
      <c r="B142" s="7">
        <f>'Download RegistrationByDate'!B142</f>
        <v>0</v>
      </c>
      <c r="C142" s="7" t="e">
        <f>IF('Download RegistrationByDate'!C142&gt;'Download RegistrationByDate'!C141,'Download RegistrationByDate'!C142,NA())</f>
        <v>#N/A</v>
      </c>
      <c r="D142" s="7">
        <f>'Download RegistrationByDate'!D142</f>
        <v>0</v>
      </c>
      <c r="E142" s="7" t="e">
        <f>IF('Download RegistrationByDate'!E142&gt;'Download RegistrationByDate'!E141,'Download RegistrationByDate'!E142,NA())</f>
        <v>#N/A</v>
      </c>
      <c r="F142" s="7">
        <f>'Download RegistrationByDate'!F142</f>
        <v>0</v>
      </c>
      <c r="G142" s="7" t="e">
        <f>IF('Download RegistrationByDate'!G142&gt;'Download RegistrationByDate'!G141,'Download RegistrationByDate'!G142,NA())</f>
        <v>#N/A</v>
      </c>
      <c r="H142" s="7">
        <f>'Download RegistrationByDate'!H142</f>
        <v>0</v>
      </c>
      <c r="I142" s="7" t="e">
        <f>IF('Download RegistrationByDate'!I142&gt;'Download RegistrationByDate'!I141,'Download RegistrationByDate'!I142,NA())</f>
        <v>#N/A</v>
      </c>
      <c r="J142" s="7">
        <f>'Download RegistrationByDate'!J142</f>
        <v>0</v>
      </c>
      <c r="K142" s="7" t="e">
        <f>IF('Download RegistrationByDate'!K142&gt;'Download RegistrationByDate'!K141,'Download RegistrationByDate'!K142,NA())</f>
        <v>#N/A</v>
      </c>
      <c r="L142" s="7">
        <f>'Download RegistrationByDate'!L142</f>
        <v>0</v>
      </c>
      <c r="M142" s="7" t="e">
        <f>IF('Download RegistrationByDate'!M142&gt;'Download RegistrationByDate'!M141,'Download RegistrationByDate'!M142,NA())</f>
        <v>#N/A</v>
      </c>
      <c r="N142" s="7">
        <f>'Download RegistrationByDate'!N142</f>
        <v>0</v>
      </c>
      <c r="O142" s="7" t="e">
        <f>IF('Download RegistrationByDate'!O142&gt;'Download RegistrationByDate'!O141,'Download RegistrationByDate'!O142,NA())</f>
        <v>#N/A</v>
      </c>
      <c r="P142" s="7">
        <f>'Download RegistrationByDate'!P142</f>
        <v>0</v>
      </c>
      <c r="Q142" s="7" t="e">
        <f>IF('Download RegistrationByDate'!Q142&gt;'Download RegistrationByDate'!Q141,'Download RegistrationByDate'!Q142,NA())</f>
        <v>#N/A</v>
      </c>
      <c r="R142" s="7">
        <f>'Download RegistrationByDate'!R142</f>
        <v>0</v>
      </c>
      <c r="S142" s="7">
        <f>'Download RegistrationByDate'!S142</f>
        <v>13</v>
      </c>
      <c r="T142" s="7">
        <f>'Download RegistrationByDate'!T142</f>
        <v>0</v>
      </c>
      <c r="U142" s="7" t="e">
        <f ca="1">IF(A142&lt;TODAY(),'Download RegistrationByDate'!U142,NA())</f>
        <v>#N/A</v>
      </c>
      <c r="V142" s="7">
        <f>'Download RegistrationByDate'!V142</f>
        <v>0</v>
      </c>
      <c r="W142" s="7">
        <f>'Download RegistrationByDate'!W142</f>
        <v>0</v>
      </c>
      <c r="X142" s="7">
        <f>'Download RegistrationByDate'!X142</f>
        <v>0</v>
      </c>
      <c r="Y142" s="7" t="e">
        <f ca="1">IF(A142&lt;TODAY(),'Download RegistrationByDate'!Y142,NA())</f>
        <v>#N/A</v>
      </c>
      <c r="Z142" s="7">
        <f>'Download RegistrationByDate'!Z142</f>
        <v>0</v>
      </c>
      <c r="AA142" s="7">
        <f>'Download RegistrationByDate'!AA142</f>
        <v>372</v>
      </c>
      <c r="AB142" s="7">
        <f>'Download RegistrationByDate'!AB142</f>
        <v>0</v>
      </c>
      <c r="AC142" s="7">
        <f>'Download RegistrationByDate'!AC142</f>
        <v>132</v>
      </c>
    </row>
    <row r="143" spans="1:29">
      <c r="A143" s="33">
        <f>'Download RegistrationByDate'!A143</f>
        <v>43573</v>
      </c>
      <c r="B143" s="7">
        <f>'Download RegistrationByDate'!B143</f>
        <v>0</v>
      </c>
      <c r="C143" s="7" t="e">
        <f>IF('Download RegistrationByDate'!C143&gt;'Download RegistrationByDate'!C142,'Download RegistrationByDate'!C143,NA())</f>
        <v>#N/A</v>
      </c>
      <c r="D143" s="7">
        <f>'Download RegistrationByDate'!D143</f>
        <v>0</v>
      </c>
      <c r="E143" s="7" t="e">
        <f>IF('Download RegistrationByDate'!E143&gt;'Download RegistrationByDate'!E142,'Download RegistrationByDate'!E143,NA())</f>
        <v>#N/A</v>
      </c>
      <c r="F143" s="7">
        <f>'Download RegistrationByDate'!F143</f>
        <v>0</v>
      </c>
      <c r="G143" s="7" t="e">
        <f>IF('Download RegistrationByDate'!G143&gt;'Download RegistrationByDate'!G142,'Download RegistrationByDate'!G143,NA())</f>
        <v>#N/A</v>
      </c>
      <c r="H143" s="7">
        <f>'Download RegistrationByDate'!H143</f>
        <v>0</v>
      </c>
      <c r="I143" s="7" t="e">
        <f>IF('Download RegistrationByDate'!I143&gt;'Download RegistrationByDate'!I142,'Download RegistrationByDate'!I143,NA())</f>
        <v>#N/A</v>
      </c>
      <c r="J143" s="7">
        <f>'Download RegistrationByDate'!J143</f>
        <v>0</v>
      </c>
      <c r="K143" s="7" t="e">
        <f>IF('Download RegistrationByDate'!K143&gt;'Download RegistrationByDate'!K142,'Download RegistrationByDate'!K143,NA())</f>
        <v>#N/A</v>
      </c>
      <c r="L143" s="7">
        <f>'Download RegistrationByDate'!L143</f>
        <v>0</v>
      </c>
      <c r="M143" s="7" t="e">
        <f>IF('Download RegistrationByDate'!M143&gt;'Download RegistrationByDate'!M142,'Download RegistrationByDate'!M143,NA())</f>
        <v>#N/A</v>
      </c>
      <c r="N143" s="7">
        <f>'Download RegistrationByDate'!N143</f>
        <v>0</v>
      </c>
      <c r="O143" s="7" t="e">
        <f>IF('Download RegistrationByDate'!O143&gt;'Download RegistrationByDate'!O142,'Download RegistrationByDate'!O143,NA())</f>
        <v>#N/A</v>
      </c>
      <c r="P143" s="7">
        <f>'Download RegistrationByDate'!P143</f>
        <v>0</v>
      </c>
      <c r="Q143" s="7" t="e">
        <f>IF('Download RegistrationByDate'!Q143&gt;'Download RegistrationByDate'!Q142,'Download RegistrationByDate'!Q143,NA())</f>
        <v>#N/A</v>
      </c>
      <c r="R143" s="7">
        <f>'Download RegistrationByDate'!R143</f>
        <v>0</v>
      </c>
      <c r="S143" s="7">
        <f>'Download RegistrationByDate'!S143</f>
        <v>13</v>
      </c>
      <c r="T143" s="7">
        <f>'Download RegistrationByDate'!T143</f>
        <v>0</v>
      </c>
      <c r="U143" s="7" t="e">
        <f ca="1">IF(A143&lt;TODAY(),'Download RegistrationByDate'!U143,NA())</f>
        <v>#N/A</v>
      </c>
      <c r="V143" s="7">
        <f>'Download RegistrationByDate'!V143</f>
        <v>0</v>
      </c>
      <c r="W143" s="7">
        <f>'Download RegistrationByDate'!W143</f>
        <v>0</v>
      </c>
      <c r="X143" s="7">
        <f>'Download RegistrationByDate'!X143</f>
        <v>0</v>
      </c>
      <c r="Y143" s="7" t="e">
        <f ca="1">IF(A143&lt;TODAY(),'Download RegistrationByDate'!Y143,NA())</f>
        <v>#N/A</v>
      </c>
      <c r="Z143" s="7">
        <f>'Download RegistrationByDate'!Z143</f>
        <v>0</v>
      </c>
      <c r="AA143" s="7">
        <f>'Download RegistrationByDate'!AA143</f>
        <v>372</v>
      </c>
      <c r="AB143" s="7">
        <f>'Download RegistrationByDate'!AB143</f>
        <v>0</v>
      </c>
      <c r="AC143" s="7">
        <f>'Download RegistrationByDate'!AC143</f>
        <v>132</v>
      </c>
    </row>
    <row r="144" spans="1:29">
      <c r="A144" s="33">
        <f>'Download RegistrationByDate'!A144</f>
        <v>43574</v>
      </c>
      <c r="B144" s="7">
        <f>'Download RegistrationByDate'!B144</f>
        <v>0</v>
      </c>
      <c r="C144" s="7" t="e">
        <f>IF('Download RegistrationByDate'!C144&gt;'Download RegistrationByDate'!C143,'Download RegistrationByDate'!C144,NA())</f>
        <v>#N/A</v>
      </c>
      <c r="D144" s="7">
        <f>'Download RegistrationByDate'!D144</f>
        <v>0</v>
      </c>
      <c r="E144" s="7" t="e">
        <f>IF('Download RegistrationByDate'!E144&gt;'Download RegistrationByDate'!E143,'Download RegistrationByDate'!E144,NA())</f>
        <v>#N/A</v>
      </c>
      <c r="F144" s="7">
        <f>'Download RegistrationByDate'!F144</f>
        <v>0</v>
      </c>
      <c r="G144" s="7" t="e">
        <f>IF('Download RegistrationByDate'!G144&gt;'Download RegistrationByDate'!G143,'Download RegistrationByDate'!G144,NA())</f>
        <v>#N/A</v>
      </c>
      <c r="H144" s="7">
        <f>'Download RegistrationByDate'!H144</f>
        <v>0</v>
      </c>
      <c r="I144" s="7" t="e">
        <f>IF('Download RegistrationByDate'!I144&gt;'Download RegistrationByDate'!I143,'Download RegistrationByDate'!I144,NA())</f>
        <v>#N/A</v>
      </c>
      <c r="J144" s="7">
        <f>'Download RegistrationByDate'!J144</f>
        <v>0</v>
      </c>
      <c r="K144" s="7" t="e">
        <f>IF('Download RegistrationByDate'!K144&gt;'Download RegistrationByDate'!K143,'Download RegistrationByDate'!K144,NA())</f>
        <v>#N/A</v>
      </c>
      <c r="L144" s="7">
        <f>'Download RegistrationByDate'!L144</f>
        <v>0</v>
      </c>
      <c r="M144" s="7" t="e">
        <f>IF('Download RegistrationByDate'!M144&gt;'Download RegistrationByDate'!M143,'Download RegistrationByDate'!M144,NA())</f>
        <v>#N/A</v>
      </c>
      <c r="N144" s="7">
        <f>'Download RegistrationByDate'!N144</f>
        <v>0</v>
      </c>
      <c r="O144" s="7" t="e">
        <f>IF('Download RegistrationByDate'!O144&gt;'Download RegistrationByDate'!O143,'Download RegistrationByDate'!O144,NA())</f>
        <v>#N/A</v>
      </c>
      <c r="P144" s="7">
        <f>'Download RegistrationByDate'!P144</f>
        <v>0</v>
      </c>
      <c r="Q144" s="7" t="e">
        <f>IF('Download RegistrationByDate'!Q144&gt;'Download RegistrationByDate'!Q143,'Download RegistrationByDate'!Q144,NA())</f>
        <v>#N/A</v>
      </c>
      <c r="R144" s="7">
        <f>'Download RegistrationByDate'!R144</f>
        <v>0</v>
      </c>
      <c r="S144" s="7">
        <f>'Download RegistrationByDate'!S144</f>
        <v>13</v>
      </c>
      <c r="T144" s="7">
        <f>'Download RegistrationByDate'!T144</f>
        <v>0</v>
      </c>
      <c r="U144" s="7" t="e">
        <f ca="1">IF(A144&lt;TODAY(),'Download RegistrationByDate'!U144,NA())</f>
        <v>#N/A</v>
      </c>
      <c r="V144" s="7">
        <f>'Download RegistrationByDate'!V144</f>
        <v>0</v>
      </c>
      <c r="W144" s="7">
        <f>'Download RegistrationByDate'!W144</f>
        <v>0</v>
      </c>
      <c r="X144" s="7">
        <f>'Download RegistrationByDate'!X144</f>
        <v>0</v>
      </c>
      <c r="Y144" s="7" t="e">
        <f ca="1">IF(A144&lt;TODAY(),'Download RegistrationByDate'!Y144,NA())</f>
        <v>#N/A</v>
      </c>
      <c r="Z144" s="7">
        <f>'Download RegistrationByDate'!Z144</f>
        <v>0</v>
      </c>
      <c r="AA144" s="7">
        <f>'Download RegistrationByDate'!AA144</f>
        <v>372</v>
      </c>
      <c r="AB144" s="7">
        <f>'Download RegistrationByDate'!AB144</f>
        <v>0</v>
      </c>
      <c r="AC144" s="7">
        <f>'Download RegistrationByDate'!AC144</f>
        <v>132</v>
      </c>
    </row>
    <row r="145" spans="1:29">
      <c r="A145" s="33">
        <f>'Download RegistrationByDate'!A145</f>
        <v>43575</v>
      </c>
      <c r="B145" s="7">
        <f>'Download RegistrationByDate'!B145</f>
        <v>0</v>
      </c>
      <c r="C145" s="7" t="e">
        <f>IF('Download RegistrationByDate'!C145&gt;'Download RegistrationByDate'!C144,'Download RegistrationByDate'!C145,NA())</f>
        <v>#N/A</v>
      </c>
      <c r="D145" s="7">
        <f>'Download RegistrationByDate'!D145</f>
        <v>0</v>
      </c>
      <c r="E145" s="7" t="e">
        <f>IF('Download RegistrationByDate'!E145&gt;'Download RegistrationByDate'!E144,'Download RegistrationByDate'!E145,NA())</f>
        <v>#N/A</v>
      </c>
      <c r="F145" s="7">
        <f>'Download RegistrationByDate'!F145</f>
        <v>0</v>
      </c>
      <c r="G145" s="7" t="e">
        <f>IF('Download RegistrationByDate'!G145&gt;'Download RegistrationByDate'!G144,'Download RegistrationByDate'!G145,NA())</f>
        <v>#N/A</v>
      </c>
      <c r="H145" s="7">
        <f>'Download RegistrationByDate'!H145</f>
        <v>0</v>
      </c>
      <c r="I145" s="7" t="e">
        <f>IF('Download RegistrationByDate'!I145&gt;'Download RegistrationByDate'!I144,'Download RegistrationByDate'!I145,NA())</f>
        <v>#N/A</v>
      </c>
      <c r="J145" s="7">
        <f>'Download RegistrationByDate'!J145</f>
        <v>0</v>
      </c>
      <c r="K145" s="7" t="e">
        <f>IF('Download RegistrationByDate'!K145&gt;'Download RegistrationByDate'!K144,'Download RegistrationByDate'!K145,NA())</f>
        <v>#N/A</v>
      </c>
      <c r="L145" s="7">
        <f>'Download RegistrationByDate'!L145</f>
        <v>0</v>
      </c>
      <c r="M145" s="7" t="e">
        <f>IF('Download RegistrationByDate'!M145&gt;'Download RegistrationByDate'!M144,'Download RegistrationByDate'!M145,NA())</f>
        <v>#N/A</v>
      </c>
      <c r="N145" s="7">
        <f>'Download RegistrationByDate'!N145</f>
        <v>0</v>
      </c>
      <c r="O145" s="7" t="e">
        <f>IF('Download RegistrationByDate'!O145&gt;'Download RegistrationByDate'!O144,'Download RegistrationByDate'!O145,NA())</f>
        <v>#N/A</v>
      </c>
      <c r="P145" s="7">
        <f>'Download RegistrationByDate'!P145</f>
        <v>0</v>
      </c>
      <c r="Q145" s="7" t="e">
        <f>IF('Download RegistrationByDate'!Q145&gt;'Download RegistrationByDate'!Q144,'Download RegistrationByDate'!Q145,NA())</f>
        <v>#N/A</v>
      </c>
      <c r="R145" s="7">
        <f>'Download RegistrationByDate'!R145</f>
        <v>0</v>
      </c>
      <c r="S145" s="7">
        <f>'Download RegistrationByDate'!S145</f>
        <v>13</v>
      </c>
      <c r="T145" s="7">
        <f>'Download RegistrationByDate'!T145</f>
        <v>0</v>
      </c>
      <c r="U145" s="7" t="e">
        <f ca="1">IF(A145&lt;TODAY(),'Download RegistrationByDate'!U145,NA())</f>
        <v>#N/A</v>
      </c>
      <c r="V145" s="7">
        <f>'Download RegistrationByDate'!V145</f>
        <v>0</v>
      </c>
      <c r="W145" s="7">
        <f>'Download RegistrationByDate'!W145</f>
        <v>0</v>
      </c>
      <c r="X145" s="7">
        <f>'Download RegistrationByDate'!X145</f>
        <v>0</v>
      </c>
      <c r="Y145" s="7" t="e">
        <f ca="1">IF(A145&lt;TODAY(),'Download RegistrationByDate'!Y145,NA())</f>
        <v>#N/A</v>
      </c>
      <c r="Z145" s="7">
        <f>'Download RegistrationByDate'!Z145</f>
        <v>0</v>
      </c>
      <c r="AA145" s="7">
        <f>'Download RegistrationByDate'!AA145</f>
        <v>372</v>
      </c>
      <c r="AB145" s="7">
        <f>'Download RegistrationByDate'!AB145</f>
        <v>0</v>
      </c>
      <c r="AC145" s="7">
        <f>'Download RegistrationByDate'!AC145</f>
        <v>132</v>
      </c>
    </row>
    <row r="146" spans="1:29">
      <c r="A146" s="33">
        <f>'Download RegistrationByDate'!A146</f>
        <v>43576</v>
      </c>
      <c r="B146" s="7">
        <f>'Download RegistrationByDate'!B146</f>
        <v>0</v>
      </c>
      <c r="C146" s="7" t="e">
        <f>IF('Download RegistrationByDate'!C146&gt;'Download RegistrationByDate'!C145,'Download RegistrationByDate'!C146,NA())</f>
        <v>#N/A</v>
      </c>
      <c r="D146" s="7">
        <f>'Download RegistrationByDate'!D146</f>
        <v>0</v>
      </c>
      <c r="E146" s="7" t="e">
        <f>IF('Download RegistrationByDate'!E146&gt;'Download RegistrationByDate'!E145,'Download RegistrationByDate'!E146,NA())</f>
        <v>#N/A</v>
      </c>
      <c r="F146" s="7">
        <f>'Download RegistrationByDate'!F146</f>
        <v>0</v>
      </c>
      <c r="G146" s="7" t="e">
        <f>IF('Download RegistrationByDate'!G146&gt;'Download RegistrationByDate'!G145,'Download RegistrationByDate'!G146,NA())</f>
        <v>#N/A</v>
      </c>
      <c r="H146" s="7">
        <f>'Download RegistrationByDate'!H146</f>
        <v>0</v>
      </c>
      <c r="I146" s="7" t="e">
        <f>IF('Download RegistrationByDate'!I146&gt;'Download RegistrationByDate'!I145,'Download RegistrationByDate'!I146,NA())</f>
        <v>#N/A</v>
      </c>
      <c r="J146" s="7">
        <f>'Download RegistrationByDate'!J146</f>
        <v>0</v>
      </c>
      <c r="K146" s="7" t="e">
        <f>IF('Download RegistrationByDate'!K146&gt;'Download RegistrationByDate'!K145,'Download RegistrationByDate'!K146,NA())</f>
        <v>#N/A</v>
      </c>
      <c r="L146" s="7">
        <f>'Download RegistrationByDate'!L146</f>
        <v>0</v>
      </c>
      <c r="M146" s="7" t="e">
        <f>IF('Download RegistrationByDate'!M146&gt;'Download RegistrationByDate'!M145,'Download RegistrationByDate'!M146,NA())</f>
        <v>#N/A</v>
      </c>
      <c r="N146" s="7">
        <f>'Download RegistrationByDate'!N146</f>
        <v>0</v>
      </c>
      <c r="O146" s="7" t="e">
        <f>IF('Download RegistrationByDate'!O146&gt;'Download RegistrationByDate'!O145,'Download RegistrationByDate'!O146,NA())</f>
        <v>#N/A</v>
      </c>
      <c r="P146" s="7">
        <f>'Download RegistrationByDate'!P146</f>
        <v>0</v>
      </c>
      <c r="Q146" s="7" t="e">
        <f>IF('Download RegistrationByDate'!Q146&gt;'Download RegistrationByDate'!Q145,'Download RegistrationByDate'!Q146,NA())</f>
        <v>#N/A</v>
      </c>
      <c r="R146" s="7">
        <f>'Download RegistrationByDate'!R146</f>
        <v>0</v>
      </c>
      <c r="S146" s="7">
        <f>'Download RegistrationByDate'!S146</f>
        <v>13</v>
      </c>
      <c r="T146" s="7">
        <f>'Download RegistrationByDate'!T146</f>
        <v>0</v>
      </c>
      <c r="U146" s="7" t="e">
        <f ca="1">IF(A146&lt;TODAY(),'Download RegistrationByDate'!U146,NA())</f>
        <v>#N/A</v>
      </c>
      <c r="V146" s="7">
        <f>'Download RegistrationByDate'!V146</f>
        <v>0</v>
      </c>
      <c r="W146" s="7">
        <f>'Download RegistrationByDate'!W146</f>
        <v>0</v>
      </c>
      <c r="X146" s="7">
        <f>'Download RegistrationByDate'!X146</f>
        <v>0</v>
      </c>
      <c r="Y146" s="7" t="e">
        <f ca="1">IF(A146&lt;TODAY(),'Download RegistrationByDate'!Y146,NA())</f>
        <v>#N/A</v>
      </c>
      <c r="Z146" s="7">
        <f>'Download RegistrationByDate'!Z146</f>
        <v>0</v>
      </c>
      <c r="AA146" s="7">
        <f>'Download RegistrationByDate'!AA146</f>
        <v>372</v>
      </c>
      <c r="AB146" s="7">
        <f>'Download RegistrationByDate'!AB146</f>
        <v>0</v>
      </c>
      <c r="AC146" s="7">
        <f>'Download RegistrationByDate'!AC146</f>
        <v>132</v>
      </c>
    </row>
    <row r="147" spans="1:29">
      <c r="A147" s="33">
        <f>'Download RegistrationByDate'!A147</f>
        <v>43577</v>
      </c>
      <c r="B147" s="7">
        <f>'Download RegistrationByDate'!B147</f>
        <v>0</v>
      </c>
      <c r="C147" s="7" t="e">
        <f>IF('Download RegistrationByDate'!C147&gt;'Download RegistrationByDate'!C146,'Download RegistrationByDate'!C147,NA())</f>
        <v>#N/A</v>
      </c>
      <c r="D147" s="7">
        <f>'Download RegistrationByDate'!D147</f>
        <v>0</v>
      </c>
      <c r="E147" s="7" t="e">
        <f>IF('Download RegistrationByDate'!E147&gt;'Download RegistrationByDate'!E146,'Download RegistrationByDate'!E147,NA())</f>
        <v>#N/A</v>
      </c>
      <c r="F147" s="7">
        <f>'Download RegistrationByDate'!F147</f>
        <v>0</v>
      </c>
      <c r="G147" s="7" t="e">
        <f>IF('Download RegistrationByDate'!G147&gt;'Download RegistrationByDate'!G146,'Download RegistrationByDate'!G147,NA())</f>
        <v>#N/A</v>
      </c>
      <c r="H147" s="7">
        <f>'Download RegistrationByDate'!H147</f>
        <v>0</v>
      </c>
      <c r="I147" s="7" t="e">
        <f>IF('Download RegistrationByDate'!I147&gt;'Download RegistrationByDate'!I146,'Download RegistrationByDate'!I147,NA())</f>
        <v>#N/A</v>
      </c>
      <c r="J147" s="7">
        <f>'Download RegistrationByDate'!J147</f>
        <v>0</v>
      </c>
      <c r="K147" s="7" t="e">
        <f>IF('Download RegistrationByDate'!K147&gt;'Download RegistrationByDate'!K146,'Download RegistrationByDate'!K147,NA())</f>
        <v>#N/A</v>
      </c>
      <c r="L147" s="7">
        <f>'Download RegistrationByDate'!L147</f>
        <v>0</v>
      </c>
      <c r="M147" s="7" t="e">
        <f>IF('Download RegistrationByDate'!M147&gt;'Download RegistrationByDate'!M146,'Download RegistrationByDate'!M147,NA())</f>
        <v>#N/A</v>
      </c>
      <c r="N147" s="7">
        <f>'Download RegistrationByDate'!N147</f>
        <v>0</v>
      </c>
      <c r="O147" s="7" t="e">
        <f>IF('Download RegistrationByDate'!O147&gt;'Download RegistrationByDate'!O146,'Download RegistrationByDate'!O147,NA())</f>
        <v>#N/A</v>
      </c>
      <c r="P147" s="7">
        <f>'Download RegistrationByDate'!P147</f>
        <v>0</v>
      </c>
      <c r="Q147" s="7" t="e">
        <f>IF('Download RegistrationByDate'!Q147&gt;'Download RegistrationByDate'!Q146,'Download RegistrationByDate'!Q147,NA())</f>
        <v>#N/A</v>
      </c>
      <c r="R147" s="7">
        <f>'Download RegistrationByDate'!R147</f>
        <v>0</v>
      </c>
      <c r="S147" s="7">
        <f>'Download RegistrationByDate'!S147</f>
        <v>13</v>
      </c>
      <c r="T147" s="7">
        <f>'Download RegistrationByDate'!T147</f>
        <v>0</v>
      </c>
      <c r="U147" s="7" t="e">
        <f ca="1">IF(A147&lt;TODAY(),'Download RegistrationByDate'!U147,NA())</f>
        <v>#N/A</v>
      </c>
      <c r="V147" s="7">
        <f>'Download RegistrationByDate'!V147</f>
        <v>0</v>
      </c>
      <c r="W147" s="7">
        <f>'Download RegistrationByDate'!W147</f>
        <v>0</v>
      </c>
      <c r="X147" s="7">
        <f>'Download RegistrationByDate'!X147</f>
        <v>0</v>
      </c>
      <c r="Y147" s="7" t="e">
        <f ca="1">IF(A147&lt;TODAY(),'Download RegistrationByDate'!Y147,NA())</f>
        <v>#N/A</v>
      </c>
      <c r="Z147" s="7">
        <f>'Download RegistrationByDate'!Z147</f>
        <v>0</v>
      </c>
      <c r="AA147" s="7">
        <f>'Download RegistrationByDate'!AA147</f>
        <v>372</v>
      </c>
      <c r="AB147" s="7">
        <f>'Download RegistrationByDate'!AB147</f>
        <v>0</v>
      </c>
      <c r="AC147" s="7">
        <f>'Download RegistrationByDate'!AC147</f>
        <v>132</v>
      </c>
    </row>
    <row r="148" spans="1:29">
      <c r="A148" s="33">
        <f>'Download RegistrationByDate'!A148</f>
        <v>43578</v>
      </c>
      <c r="B148" s="7">
        <f>'Download RegistrationByDate'!B148</f>
        <v>0</v>
      </c>
      <c r="C148" s="7" t="e">
        <f>IF('Download RegistrationByDate'!C148&gt;'Download RegistrationByDate'!C147,'Download RegistrationByDate'!C148,NA())</f>
        <v>#N/A</v>
      </c>
      <c r="D148" s="7">
        <f>'Download RegistrationByDate'!D148</f>
        <v>0</v>
      </c>
      <c r="E148" s="7" t="e">
        <f>IF('Download RegistrationByDate'!E148&gt;'Download RegistrationByDate'!E147,'Download RegistrationByDate'!E148,NA())</f>
        <v>#N/A</v>
      </c>
      <c r="F148" s="7">
        <f>'Download RegistrationByDate'!F148</f>
        <v>0</v>
      </c>
      <c r="G148" s="7" t="e">
        <f>IF('Download RegistrationByDate'!G148&gt;'Download RegistrationByDate'!G147,'Download RegistrationByDate'!G148,NA())</f>
        <v>#N/A</v>
      </c>
      <c r="H148" s="7">
        <f>'Download RegistrationByDate'!H148</f>
        <v>0</v>
      </c>
      <c r="I148" s="7" t="e">
        <f>IF('Download RegistrationByDate'!I148&gt;'Download RegistrationByDate'!I147,'Download RegistrationByDate'!I148,NA())</f>
        <v>#N/A</v>
      </c>
      <c r="J148" s="7">
        <f>'Download RegistrationByDate'!J148</f>
        <v>0</v>
      </c>
      <c r="K148" s="7" t="e">
        <f>IF('Download RegistrationByDate'!K148&gt;'Download RegistrationByDate'!K147,'Download RegistrationByDate'!K148,NA())</f>
        <v>#N/A</v>
      </c>
      <c r="L148" s="7">
        <f>'Download RegistrationByDate'!L148</f>
        <v>0</v>
      </c>
      <c r="M148" s="7" t="e">
        <f>IF('Download RegistrationByDate'!M148&gt;'Download RegistrationByDate'!M147,'Download RegistrationByDate'!M148,NA())</f>
        <v>#N/A</v>
      </c>
      <c r="N148" s="7">
        <f>'Download RegistrationByDate'!N148</f>
        <v>0</v>
      </c>
      <c r="O148" s="7" t="e">
        <f>IF('Download RegistrationByDate'!O148&gt;'Download RegistrationByDate'!O147,'Download RegistrationByDate'!O148,NA())</f>
        <v>#N/A</v>
      </c>
      <c r="P148" s="7">
        <f>'Download RegistrationByDate'!P148</f>
        <v>0</v>
      </c>
      <c r="Q148" s="7" t="e">
        <f>IF('Download RegistrationByDate'!Q148&gt;'Download RegistrationByDate'!Q147,'Download RegistrationByDate'!Q148,NA())</f>
        <v>#N/A</v>
      </c>
      <c r="R148" s="7">
        <f>'Download RegistrationByDate'!R148</f>
        <v>0</v>
      </c>
      <c r="S148" s="7">
        <f>'Download RegistrationByDate'!S148</f>
        <v>13</v>
      </c>
      <c r="T148" s="7">
        <f>'Download RegistrationByDate'!T148</f>
        <v>0</v>
      </c>
      <c r="U148" s="7" t="e">
        <f ca="1">IF(A148&lt;TODAY(),'Download RegistrationByDate'!U148,NA())</f>
        <v>#N/A</v>
      </c>
      <c r="V148" s="7">
        <f>'Download RegistrationByDate'!V148</f>
        <v>0</v>
      </c>
      <c r="W148" s="7">
        <f>'Download RegistrationByDate'!W148</f>
        <v>0</v>
      </c>
      <c r="X148" s="7">
        <f>'Download RegistrationByDate'!X148</f>
        <v>0</v>
      </c>
      <c r="Y148" s="7" t="e">
        <f ca="1">IF(A148&lt;TODAY(),'Download RegistrationByDate'!Y148,NA())</f>
        <v>#N/A</v>
      </c>
      <c r="Z148" s="7">
        <f>'Download RegistrationByDate'!Z148</f>
        <v>0</v>
      </c>
      <c r="AA148" s="7">
        <f>'Download RegistrationByDate'!AA148</f>
        <v>372</v>
      </c>
      <c r="AB148" s="7">
        <f>'Download RegistrationByDate'!AB148</f>
        <v>0</v>
      </c>
      <c r="AC148" s="7">
        <f>'Download RegistrationByDate'!AC148</f>
        <v>132</v>
      </c>
    </row>
    <row r="149" spans="1:29">
      <c r="A149" s="33">
        <f>'Download RegistrationByDate'!A149</f>
        <v>43579</v>
      </c>
      <c r="B149" s="7">
        <f>'Download RegistrationByDate'!B149</f>
        <v>0</v>
      </c>
      <c r="C149" s="7" t="e">
        <f>IF('Download RegistrationByDate'!C149&gt;'Download RegistrationByDate'!C148,'Download RegistrationByDate'!C149,NA())</f>
        <v>#N/A</v>
      </c>
      <c r="D149" s="7">
        <f>'Download RegistrationByDate'!D149</f>
        <v>0</v>
      </c>
      <c r="E149" s="7" t="e">
        <f>IF('Download RegistrationByDate'!E149&gt;'Download RegistrationByDate'!E148,'Download RegistrationByDate'!E149,NA())</f>
        <v>#N/A</v>
      </c>
      <c r="F149" s="7">
        <f>'Download RegistrationByDate'!F149</f>
        <v>0</v>
      </c>
      <c r="G149" s="7" t="e">
        <f>IF('Download RegistrationByDate'!G149&gt;'Download RegistrationByDate'!G148,'Download RegistrationByDate'!G149,NA())</f>
        <v>#N/A</v>
      </c>
      <c r="H149" s="7">
        <f>'Download RegistrationByDate'!H149</f>
        <v>0</v>
      </c>
      <c r="I149" s="7" t="e">
        <f>IF('Download RegistrationByDate'!I149&gt;'Download RegistrationByDate'!I148,'Download RegistrationByDate'!I149,NA())</f>
        <v>#N/A</v>
      </c>
      <c r="J149" s="7">
        <f>'Download RegistrationByDate'!J149</f>
        <v>0</v>
      </c>
      <c r="K149" s="7" t="e">
        <f>IF('Download RegistrationByDate'!K149&gt;'Download RegistrationByDate'!K148,'Download RegistrationByDate'!K149,NA())</f>
        <v>#N/A</v>
      </c>
      <c r="L149" s="7">
        <f>'Download RegistrationByDate'!L149</f>
        <v>0</v>
      </c>
      <c r="M149" s="7" t="e">
        <f>IF('Download RegistrationByDate'!M149&gt;'Download RegistrationByDate'!M148,'Download RegistrationByDate'!M149,NA())</f>
        <v>#N/A</v>
      </c>
      <c r="N149" s="7">
        <f>'Download RegistrationByDate'!N149</f>
        <v>0</v>
      </c>
      <c r="O149" s="7" t="e">
        <f>IF('Download RegistrationByDate'!O149&gt;'Download RegistrationByDate'!O148,'Download RegistrationByDate'!O149,NA())</f>
        <v>#N/A</v>
      </c>
      <c r="P149" s="7">
        <f>'Download RegistrationByDate'!P149</f>
        <v>0</v>
      </c>
      <c r="Q149" s="7" t="e">
        <f>IF('Download RegistrationByDate'!Q149&gt;'Download RegistrationByDate'!Q148,'Download RegistrationByDate'!Q149,NA())</f>
        <v>#N/A</v>
      </c>
      <c r="R149" s="7">
        <f>'Download RegistrationByDate'!R149</f>
        <v>0</v>
      </c>
      <c r="S149" s="7">
        <f>'Download RegistrationByDate'!S149</f>
        <v>13</v>
      </c>
      <c r="T149" s="7">
        <f>'Download RegistrationByDate'!T149</f>
        <v>0</v>
      </c>
      <c r="U149" s="7" t="e">
        <f ca="1">IF(A149&lt;TODAY(),'Download RegistrationByDate'!U149,NA())</f>
        <v>#N/A</v>
      </c>
      <c r="V149" s="7">
        <f>'Download RegistrationByDate'!V149</f>
        <v>0</v>
      </c>
      <c r="W149" s="7">
        <f>'Download RegistrationByDate'!W149</f>
        <v>0</v>
      </c>
      <c r="X149" s="7">
        <f>'Download RegistrationByDate'!X149</f>
        <v>0</v>
      </c>
      <c r="Y149" s="7" t="e">
        <f ca="1">IF(A149&lt;TODAY(),'Download RegistrationByDate'!Y149,NA())</f>
        <v>#N/A</v>
      </c>
      <c r="Z149" s="7">
        <f>'Download RegistrationByDate'!Z149</f>
        <v>0</v>
      </c>
      <c r="AA149" s="7">
        <f>'Download RegistrationByDate'!AA149</f>
        <v>372</v>
      </c>
      <c r="AB149" s="7">
        <f>'Download RegistrationByDate'!AB149</f>
        <v>0</v>
      </c>
      <c r="AC149" s="7">
        <f>'Download RegistrationByDate'!AC149</f>
        <v>132</v>
      </c>
    </row>
    <row r="150" spans="1:29">
      <c r="A150" s="33">
        <f>'Download RegistrationByDate'!A150</f>
        <v>43580</v>
      </c>
      <c r="B150" s="7">
        <f>'Download RegistrationByDate'!B150</f>
        <v>0</v>
      </c>
      <c r="C150" s="7" t="e">
        <f>IF('Download RegistrationByDate'!C150&gt;'Download RegistrationByDate'!C149,'Download RegistrationByDate'!C150,NA())</f>
        <v>#N/A</v>
      </c>
      <c r="D150" s="7">
        <f>'Download RegistrationByDate'!D150</f>
        <v>0</v>
      </c>
      <c r="E150" s="7" t="e">
        <f>IF('Download RegistrationByDate'!E150&gt;'Download RegistrationByDate'!E149,'Download RegistrationByDate'!E150,NA())</f>
        <v>#N/A</v>
      </c>
      <c r="F150" s="7">
        <f>'Download RegistrationByDate'!F150</f>
        <v>0</v>
      </c>
      <c r="G150" s="7" t="e">
        <f>IF('Download RegistrationByDate'!G150&gt;'Download RegistrationByDate'!G149,'Download RegistrationByDate'!G150,NA())</f>
        <v>#N/A</v>
      </c>
      <c r="H150" s="7">
        <f>'Download RegistrationByDate'!H150</f>
        <v>0</v>
      </c>
      <c r="I150" s="7" t="e">
        <f>IF('Download RegistrationByDate'!I150&gt;'Download RegistrationByDate'!I149,'Download RegistrationByDate'!I150,NA())</f>
        <v>#N/A</v>
      </c>
      <c r="J150" s="7">
        <f>'Download RegistrationByDate'!J150</f>
        <v>0</v>
      </c>
      <c r="K150" s="7" t="e">
        <f>IF('Download RegistrationByDate'!K150&gt;'Download RegistrationByDate'!K149,'Download RegistrationByDate'!K150,NA())</f>
        <v>#N/A</v>
      </c>
      <c r="L150" s="7">
        <f>'Download RegistrationByDate'!L150</f>
        <v>0</v>
      </c>
      <c r="M150" s="7" t="e">
        <f>IF('Download RegistrationByDate'!M150&gt;'Download RegistrationByDate'!M149,'Download RegistrationByDate'!M150,NA())</f>
        <v>#N/A</v>
      </c>
      <c r="N150" s="7">
        <f>'Download RegistrationByDate'!N150</f>
        <v>0</v>
      </c>
      <c r="O150" s="7" t="e">
        <f>IF('Download RegistrationByDate'!O150&gt;'Download RegistrationByDate'!O149,'Download RegistrationByDate'!O150,NA())</f>
        <v>#N/A</v>
      </c>
      <c r="P150" s="7">
        <f>'Download RegistrationByDate'!P150</f>
        <v>0</v>
      </c>
      <c r="Q150" s="7" t="e">
        <f>IF('Download RegistrationByDate'!Q150&gt;'Download RegistrationByDate'!Q149,'Download RegistrationByDate'!Q150,NA())</f>
        <v>#N/A</v>
      </c>
      <c r="R150" s="7">
        <f>'Download RegistrationByDate'!R150</f>
        <v>0</v>
      </c>
      <c r="S150" s="7">
        <f>'Download RegistrationByDate'!S150</f>
        <v>13</v>
      </c>
      <c r="T150" s="7">
        <f>'Download RegistrationByDate'!T150</f>
        <v>0</v>
      </c>
      <c r="U150" s="7" t="e">
        <f ca="1">IF(A150&lt;TODAY(),'Download RegistrationByDate'!U150,NA())</f>
        <v>#N/A</v>
      </c>
      <c r="V150" s="7">
        <f>'Download RegistrationByDate'!V150</f>
        <v>0</v>
      </c>
      <c r="W150" s="7">
        <f>'Download RegistrationByDate'!W150</f>
        <v>0</v>
      </c>
      <c r="X150" s="7">
        <f>'Download RegistrationByDate'!X150</f>
        <v>0</v>
      </c>
      <c r="Y150" s="7" t="e">
        <f ca="1">IF(A150&lt;TODAY(),'Download RegistrationByDate'!Y150,NA())</f>
        <v>#N/A</v>
      </c>
      <c r="Z150" s="7">
        <f>'Download RegistrationByDate'!Z150</f>
        <v>0</v>
      </c>
      <c r="AA150" s="7">
        <f>'Download RegistrationByDate'!AA150</f>
        <v>372</v>
      </c>
      <c r="AB150" s="7">
        <f>'Download RegistrationByDate'!AB150</f>
        <v>0</v>
      </c>
      <c r="AC150" s="7">
        <f>'Download RegistrationByDate'!AC150</f>
        <v>132</v>
      </c>
    </row>
    <row r="151" spans="1:29">
      <c r="A151" s="33">
        <f>'Download RegistrationByDate'!A151</f>
        <v>43581</v>
      </c>
      <c r="B151" s="7">
        <f>'Download RegistrationByDate'!B151</f>
        <v>0</v>
      </c>
      <c r="C151" s="7" t="e">
        <f>IF('Download RegistrationByDate'!C151&gt;'Download RegistrationByDate'!C150,'Download RegistrationByDate'!C151,NA())</f>
        <v>#N/A</v>
      </c>
      <c r="D151" s="7">
        <f>'Download RegistrationByDate'!D151</f>
        <v>0</v>
      </c>
      <c r="E151" s="7" t="e">
        <f>IF('Download RegistrationByDate'!E151&gt;'Download RegistrationByDate'!E150,'Download RegistrationByDate'!E151,NA())</f>
        <v>#N/A</v>
      </c>
      <c r="F151" s="7">
        <f>'Download RegistrationByDate'!F151</f>
        <v>0</v>
      </c>
      <c r="G151" s="7" t="e">
        <f>IF('Download RegistrationByDate'!G151&gt;'Download RegistrationByDate'!G150,'Download RegistrationByDate'!G151,NA())</f>
        <v>#N/A</v>
      </c>
      <c r="H151" s="7">
        <f>'Download RegistrationByDate'!H151</f>
        <v>0</v>
      </c>
      <c r="I151" s="7" t="e">
        <f>IF('Download RegistrationByDate'!I151&gt;'Download RegistrationByDate'!I150,'Download RegistrationByDate'!I151,NA())</f>
        <v>#N/A</v>
      </c>
      <c r="J151" s="7">
        <f>'Download RegistrationByDate'!J151</f>
        <v>0</v>
      </c>
      <c r="K151" s="7" t="e">
        <f>IF('Download RegistrationByDate'!K151&gt;'Download RegistrationByDate'!K150,'Download RegistrationByDate'!K151,NA())</f>
        <v>#N/A</v>
      </c>
      <c r="L151" s="7">
        <f>'Download RegistrationByDate'!L151</f>
        <v>0</v>
      </c>
      <c r="M151" s="7" t="e">
        <f>IF('Download RegistrationByDate'!M151&gt;'Download RegistrationByDate'!M150,'Download RegistrationByDate'!M151,NA())</f>
        <v>#N/A</v>
      </c>
      <c r="N151" s="7">
        <f>'Download RegistrationByDate'!N151</f>
        <v>0</v>
      </c>
      <c r="O151" s="7" t="e">
        <f>IF('Download RegistrationByDate'!O151&gt;'Download RegistrationByDate'!O150,'Download RegistrationByDate'!O151,NA())</f>
        <v>#N/A</v>
      </c>
      <c r="P151" s="7">
        <f>'Download RegistrationByDate'!P151</f>
        <v>0</v>
      </c>
      <c r="Q151" s="7" t="e">
        <f>IF('Download RegistrationByDate'!Q151&gt;'Download RegistrationByDate'!Q150,'Download RegistrationByDate'!Q151,NA())</f>
        <v>#N/A</v>
      </c>
      <c r="R151" s="7">
        <f>'Download RegistrationByDate'!R151</f>
        <v>0</v>
      </c>
      <c r="S151" s="7">
        <f>'Download RegistrationByDate'!S151</f>
        <v>13</v>
      </c>
      <c r="T151" s="7">
        <f>'Download RegistrationByDate'!T151</f>
        <v>0</v>
      </c>
      <c r="U151" s="7" t="e">
        <f ca="1">IF(A151&lt;TODAY(),'Download RegistrationByDate'!U151,NA())</f>
        <v>#N/A</v>
      </c>
      <c r="V151" s="7">
        <f>'Download RegistrationByDate'!V151</f>
        <v>0</v>
      </c>
      <c r="W151" s="7">
        <f>'Download RegistrationByDate'!W151</f>
        <v>0</v>
      </c>
      <c r="X151" s="7">
        <f>'Download RegistrationByDate'!X151</f>
        <v>0</v>
      </c>
      <c r="Y151" s="7" t="e">
        <f ca="1">IF(A151&lt;TODAY(),'Download RegistrationByDate'!Y151,NA())</f>
        <v>#N/A</v>
      </c>
      <c r="Z151" s="7">
        <f>'Download RegistrationByDate'!Z151</f>
        <v>0</v>
      </c>
      <c r="AA151" s="7">
        <f>'Download RegistrationByDate'!AA151</f>
        <v>372</v>
      </c>
      <c r="AB151" s="7">
        <f>'Download RegistrationByDate'!AB151</f>
        <v>0</v>
      </c>
      <c r="AC151" s="7">
        <f>'Download RegistrationByDate'!AC151</f>
        <v>132</v>
      </c>
    </row>
    <row r="152" spans="1:29">
      <c r="A152" s="33">
        <f>'Download RegistrationByDate'!A152</f>
        <v>43582</v>
      </c>
      <c r="B152" s="7">
        <f>'Download RegistrationByDate'!B152</f>
        <v>0</v>
      </c>
      <c r="C152" s="7" t="e">
        <f>IF('Download RegistrationByDate'!C152&gt;'Download RegistrationByDate'!C151,'Download RegistrationByDate'!C152,NA())</f>
        <v>#N/A</v>
      </c>
      <c r="D152" s="7">
        <f>'Download RegistrationByDate'!D152</f>
        <v>0</v>
      </c>
      <c r="E152" s="7" t="e">
        <f>IF('Download RegistrationByDate'!E152&gt;'Download RegistrationByDate'!E151,'Download RegistrationByDate'!E152,NA())</f>
        <v>#N/A</v>
      </c>
      <c r="F152" s="7">
        <f>'Download RegistrationByDate'!F152</f>
        <v>0</v>
      </c>
      <c r="G152" s="7" t="e">
        <f>IF('Download RegistrationByDate'!G152&gt;'Download RegistrationByDate'!G151,'Download RegistrationByDate'!G152,NA())</f>
        <v>#N/A</v>
      </c>
      <c r="H152" s="7">
        <f>'Download RegistrationByDate'!H152</f>
        <v>0</v>
      </c>
      <c r="I152" s="7" t="e">
        <f>IF('Download RegistrationByDate'!I152&gt;'Download RegistrationByDate'!I151,'Download RegistrationByDate'!I152,NA())</f>
        <v>#N/A</v>
      </c>
      <c r="J152" s="7">
        <f>'Download RegistrationByDate'!J152</f>
        <v>0</v>
      </c>
      <c r="K152" s="7" t="e">
        <f>IF('Download RegistrationByDate'!K152&gt;'Download RegistrationByDate'!K151,'Download RegistrationByDate'!K152,NA())</f>
        <v>#N/A</v>
      </c>
      <c r="L152" s="7">
        <f>'Download RegistrationByDate'!L152</f>
        <v>0</v>
      </c>
      <c r="M152" s="7" t="e">
        <f>IF('Download RegistrationByDate'!M152&gt;'Download RegistrationByDate'!M151,'Download RegistrationByDate'!M152,NA())</f>
        <v>#N/A</v>
      </c>
      <c r="N152" s="7">
        <f>'Download RegistrationByDate'!N152</f>
        <v>0</v>
      </c>
      <c r="O152" s="7" t="e">
        <f>IF('Download RegistrationByDate'!O152&gt;'Download RegistrationByDate'!O151,'Download RegistrationByDate'!O152,NA())</f>
        <v>#N/A</v>
      </c>
      <c r="P152" s="7">
        <f>'Download RegistrationByDate'!P152</f>
        <v>0</v>
      </c>
      <c r="Q152" s="7" t="e">
        <f>IF('Download RegistrationByDate'!Q152&gt;'Download RegistrationByDate'!Q151,'Download RegistrationByDate'!Q152,NA())</f>
        <v>#N/A</v>
      </c>
      <c r="R152" s="7">
        <f>'Download RegistrationByDate'!R152</f>
        <v>0</v>
      </c>
      <c r="S152" s="7">
        <f>'Download RegistrationByDate'!S152</f>
        <v>13</v>
      </c>
      <c r="T152" s="7">
        <f>'Download RegistrationByDate'!T152</f>
        <v>0</v>
      </c>
      <c r="U152" s="7" t="e">
        <f ca="1">IF(A152&lt;TODAY(),'Download RegistrationByDate'!U152,NA())</f>
        <v>#N/A</v>
      </c>
      <c r="V152" s="7">
        <f>'Download RegistrationByDate'!V152</f>
        <v>0</v>
      </c>
      <c r="W152" s="7">
        <f>'Download RegistrationByDate'!W152</f>
        <v>0</v>
      </c>
      <c r="X152" s="7">
        <f>'Download RegistrationByDate'!X152</f>
        <v>0</v>
      </c>
      <c r="Y152" s="7" t="e">
        <f ca="1">IF(A152&lt;TODAY(),'Download RegistrationByDate'!Y152,NA())</f>
        <v>#N/A</v>
      </c>
      <c r="Z152" s="7">
        <f>'Download RegistrationByDate'!Z152</f>
        <v>0</v>
      </c>
      <c r="AA152" s="7">
        <f>'Download RegistrationByDate'!AA152</f>
        <v>372</v>
      </c>
      <c r="AB152" s="7">
        <f>'Download RegistrationByDate'!AB152</f>
        <v>0</v>
      </c>
      <c r="AC152" s="7">
        <f>'Download RegistrationByDate'!AC152</f>
        <v>132</v>
      </c>
    </row>
    <row r="153" spans="1:29">
      <c r="A153" s="33">
        <f>'Download RegistrationByDate'!A153</f>
        <v>43583</v>
      </c>
      <c r="B153" s="7">
        <f>'Download RegistrationByDate'!B153</f>
        <v>0</v>
      </c>
      <c r="C153" s="7" t="e">
        <f>IF('Download RegistrationByDate'!C153&gt;'Download RegistrationByDate'!C152,'Download RegistrationByDate'!C153,NA())</f>
        <v>#N/A</v>
      </c>
      <c r="D153" s="7">
        <f>'Download RegistrationByDate'!D153</f>
        <v>0</v>
      </c>
      <c r="E153" s="7" t="e">
        <f>IF('Download RegistrationByDate'!E153&gt;'Download RegistrationByDate'!E152,'Download RegistrationByDate'!E153,NA())</f>
        <v>#N/A</v>
      </c>
      <c r="F153" s="7">
        <f>'Download RegistrationByDate'!F153</f>
        <v>0</v>
      </c>
      <c r="G153" s="7" t="e">
        <f>IF('Download RegistrationByDate'!G153&gt;'Download RegistrationByDate'!G152,'Download RegistrationByDate'!G153,NA())</f>
        <v>#N/A</v>
      </c>
      <c r="H153" s="7">
        <f>'Download RegistrationByDate'!H153</f>
        <v>0</v>
      </c>
      <c r="I153" s="7" t="e">
        <f>IF('Download RegistrationByDate'!I153&gt;'Download RegistrationByDate'!I152,'Download RegistrationByDate'!I153,NA())</f>
        <v>#N/A</v>
      </c>
      <c r="J153" s="7">
        <f>'Download RegistrationByDate'!J153</f>
        <v>0</v>
      </c>
      <c r="K153" s="7" t="e">
        <f>IF('Download RegistrationByDate'!K153&gt;'Download RegistrationByDate'!K152,'Download RegistrationByDate'!K153,NA())</f>
        <v>#N/A</v>
      </c>
      <c r="L153" s="7">
        <f>'Download RegistrationByDate'!L153</f>
        <v>0</v>
      </c>
      <c r="M153" s="7" t="e">
        <f>IF('Download RegistrationByDate'!M153&gt;'Download RegistrationByDate'!M152,'Download RegistrationByDate'!M153,NA())</f>
        <v>#N/A</v>
      </c>
      <c r="N153" s="7">
        <f>'Download RegistrationByDate'!N153</f>
        <v>0</v>
      </c>
      <c r="O153" s="7" t="e">
        <f>IF('Download RegistrationByDate'!O153&gt;'Download RegistrationByDate'!O152,'Download RegistrationByDate'!O153,NA())</f>
        <v>#N/A</v>
      </c>
      <c r="P153" s="7">
        <f>'Download RegistrationByDate'!P153</f>
        <v>0</v>
      </c>
      <c r="Q153" s="7" t="e">
        <f>IF('Download RegistrationByDate'!Q153&gt;'Download RegistrationByDate'!Q152,'Download RegistrationByDate'!Q153,NA())</f>
        <v>#N/A</v>
      </c>
      <c r="R153" s="7">
        <f>'Download RegistrationByDate'!R153</f>
        <v>0</v>
      </c>
      <c r="S153" s="7">
        <f>'Download RegistrationByDate'!S153</f>
        <v>13</v>
      </c>
      <c r="T153" s="7">
        <f>'Download RegistrationByDate'!T153</f>
        <v>0</v>
      </c>
      <c r="U153" s="7" t="e">
        <f ca="1">IF(A153&lt;TODAY(),'Download RegistrationByDate'!U153,NA())</f>
        <v>#N/A</v>
      </c>
      <c r="V153" s="7">
        <f>'Download RegistrationByDate'!V153</f>
        <v>0</v>
      </c>
      <c r="W153" s="7">
        <f>'Download RegistrationByDate'!W153</f>
        <v>0</v>
      </c>
      <c r="X153" s="7">
        <f>'Download RegistrationByDate'!X153</f>
        <v>0</v>
      </c>
      <c r="Y153" s="7" t="e">
        <f ca="1">IF(A153&lt;TODAY(),'Download RegistrationByDate'!Y153,NA())</f>
        <v>#N/A</v>
      </c>
      <c r="Z153" s="7">
        <f>'Download RegistrationByDate'!Z153</f>
        <v>0</v>
      </c>
      <c r="AA153" s="7">
        <f>'Download RegistrationByDate'!AA153</f>
        <v>372</v>
      </c>
      <c r="AB153" s="7">
        <f>'Download RegistrationByDate'!AB153</f>
        <v>0</v>
      </c>
      <c r="AC153" s="7">
        <f>'Download RegistrationByDate'!AC153</f>
        <v>132</v>
      </c>
    </row>
    <row r="154" spans="1:29">
      <c r="A154" s="33">
        <f>'Download RegistrationByDate'!A154</f>
        <v>43584</v>
      </c>
      <c r="B154" s="7">
        <f>'Download RegistrationByDate'!B154</f>
        <v>0</v>
      </c>
      <c r="C154" s="7" t="e">
        <f>IF('Download RegistrationByDate'!C154&gt;'Download RegistrationByDate'!C153,'Download RegistrationByDate'!C154,NA())</f>
        <v>#N/A</v>
      </c>
      <c r="D154" s="7">
        <f>'Download RegistrationByDate'!D154</f>
        <v>0</v>
      </c>
      <c r="E154" s="7" t="e">
        <f>IF('Download RegistrationByDate'!E154&gt;'Download RegistrationByDate'!E153,'Download RegistrationByDate'!E154,NA())</f>
        <v>#N/A</v>
      </c>
      <c r="F154" s="7">
        <f>'Download RegistrationByDate'!F154</f>
        <v>0</v>
      </c>
      <c r="G154" s="7" t="e">
        <f>IF('Download RegistrationByDate'!G154&gt;'Download RegistrationByDate'!G153,'Download RegistrationByDate'!G154,NA())</f>
        <v>#N/A</v>
      </c>
      <c r="H154" s="7">
        <f>'Download RegistrationByDate'!H154</f>
        <v>0</v>
      </c>
      <c r="I154" s="7" t="e">
        <f>IF('Download RegistrationByDate'!I154&gt;'Download RegistrationByDate'!I153,'Download RegistrationByDate'!I154,NA())</f>
        <v>#N/A</v>
      </c>
      <c r="J154" s="7">
        <f>'Download RegistrationByDate'!J154</f>
        <v>0</v>
      </c>
      <c r="K154" s="7" t="e">
        <f>IF('Download RegistrationByDate'!K154&gt;'Download RegistrationByDate'!K153,'Download RegistrationByDate'!K154,NA())</f>
        <v>#N/A</v>
      </c>
      <c r="L154" s="7">
        <f>'Download RegistrationByDate'!L154</f>
        <v>0</v>
      </c>
      <c r="M154" s="7" t="e">
        <f>IF('Download RegistrationByDate'!M154&gt;'Download RegistrationByDate'!M153,'Download RegistrationByDate'!M154,NA())</f>
        <v>#N/A</v>
      </c>
      <c r="N154" s="7">
        <f>'Download RegistrationByDate'!N154</f>
        <v>0</v>
      </c>
      <c r="O154" s="7" t="e">
        <f>IF('Download RegistrationByDate'!O154&gt;'Download RegistrationByDate'!O153,'Download RegistrationByDate'!O154,NA())</f>
        <v>#N/A</v>
      </c>
      <c r="P154" s="7">
        <f>'Download RegistrationByDate'!P154</f>
        <v>0</v>
      </c>
      <c r="Q154" s="7" t="e">
        <f>IF('Download RegistrationByDate'!Q154&gt;'Download RegistrationByDate'!Q153,'Download RegistrationByDate'!Q154,NA())</f>
        <v>#N/A</v>
      </c>
      <c r="R154" s="7">
        <f>'Download RegistrationByDate'!R154</f>
        <v>0</v>
      </c>
      <c r="S154" s="7">
        <f>'Download RegistrationByDate'!S154</f>
        <v>13</v>
      </c>
      <c r="T154" s="7">
        <f>'Download RegistrationByDate'!T154</f>
        <v>0</v>
      </c>
      <c r="U154" s="7" t="e">
        <f ca="1">IF(A154&lt;TODAY(),'Download RegistrationByDate'!U154,NA())</f>
        <v>#N/A</v>
      </c>
      <c r="V154" s="7">
        <f>'Download RegistrationByDate'!V154</f>
        <v>0</v>
      </c>
      <c r="W154" s="7">
        <f>'Download RegistrationByDate'!W154</f>
        <v>0</v>
      </c>
      <c r="X154" s="7">
        <f>'Download RegistrationByDate'!X154</f>
        <v>0</v>
      </c>
      <c r="Y154" s="7" t="e">
        <f ca="1">IF(A154&lt;TODAY(),'Download RegistrationByDate'!Y154,NA())</f>
        <v>#N/A</v>
      </c>
      <c r="Z154" s="7">
        <f>'Download RegistrationByDate'!Z154</f>
        <v>0</v>
      </c>
      <c r="AA154" s="7">
        <f>'Download RegistrationByDate'!AA154</f>
        <v>372</v>
      </c>
      <c r="AB154" s="7">
        <f>'Download RegistrationByDate'!AB154</f>
        <v>0</v>
      </c>
      <c r="AC154" s="7">
        <f>'Download RegistrationByDate'!AC154</f>
        <v>132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0"/>
  <sheetViews>
    <sheetView workbookViewId="0">
      <pane ySplit="1" topLeftCell="A11" activePane="bottomLeft" state="frozenSplit"/>
      <selection activeCell="N97" sqref="N97"/>
      <selection pane="bottomLeft" activeCell="T14" sqref="T14"/>
    </sheetView>
  </sheetViews>
  <sheetFormatPr baseColWidth="10" defaultRowHeight="15" x14ac:dyDescent="0"/>
  <cols>
    <col min="1" max="1" width="7.5" style="4" customWidth="1"/>
    <col min="2" max="2" width="6.1640625" style="12" customWidth="1"/>
    <col min="3" max="3" width="5.1640625" style="32" bestFit="1" customWidth="1"/>
    <col min="4" max="4" width="5.1640625" style="13" bestFit="1" customWidth="1"/>
    <col min="5" max="6" width="5.1640625" style="14" bestFit="1" customWidth="1"/>
    <col min="7" max="7" width="4.33203125" style="14" bestFit="1" customWidth="1"/>
    <col min="8" max="8" width="5.1640625" style="14" bestFit="1" customWidth="1"/>
    <col min="9" max="9" width="4.33203125" style="14" bestFit="1" customWidth="1"/>
    <col min="10" max="10" width="5.5" bestFit="1" customWidth="1"/>
  </cols>
  <sheetData>
    <row r="1" spans="1:11" ht="25">
      <c r="A1" s="3" t="s">
        <v>0</v>
      </c>
      <c r="B1" s="9">
        <v>2019</v>
      </c>
      <c r="C1" s="16">
        <v>2018</v>
      </c>
      <c r="D1" s="2" t="s">
        <v>40</v>
      </c>
      <c r="E1" s="2" t="s">
        <v>41</v>
      </c>
      <c r="F1" s="2" t="s">
        <v>42</v>
      </c>
      <c r="G1" s="2" t="s">
        <v>43</v>
      </c>
      <c r="H1" s="2" t="s">
        <v>44</v>
      </c>
      <c r="I1" s="2" t="s">
        <v>45</v>
      </c>
      <c r="J1" s="40" t="s">
        <v>96</v>
      </c>
      <c r="K1" s="8">
        <f ca="1">TODAY()</f>
        <v>43466</v>
      </c>
    </row>
    <row r="2" spans="1:11">
      <c r="A2" s="4">
        <v>42704</v>
      </c>
      <c r="B2" s="10" t="e">
        <f>RegistrationByDate!Q4</f>
        <v>#N/A</v>
      </c>
      <c r="C2" s="16">
        <v>118</v>
      </c>
      <c r="D2" s="13">
        <v>1</v>
      </c>
      <c r="E2" s="14">
        <v>80</v>
      </c>
      <c r="F2" s="14">
        <v>50</v>
      </c>
      <c r="G2" s="14">
        <v>21</v>
      </c>
      <c r="H2" s="14">
        <v>21</v>
      </c>
      <c r="I2" s="15">
        <v>0</v>
      </c>
      <c r="J2" t="e">
        <f>IF(B2&gt;0,B2-D2,"")</f>
        <v>#N/A</v>
      </c>
    </row>
    <row r="3" spans="1:11">
      <c r="A3" s="4">
        <v>42705</v>
      </c>
      <c r="B3" s="10">
        <f>RegistrationByDate!Q5</f>
        <v>84</v>
      </c>
      <c r="C3" s="16">
        <v>177</v>
      </c>
      <c r="D3" s="13">
        <v>112</v>
      </c>
      <c r="E3" s="14">
        <v>80</v>
      </c>
      <c r="F3" s="14">
        <v>63</v>
      </c>
      <c r="G3" s="14">
        <v>35</v>
      </c>
      <c r="H3" s="14">
        <v>41</v>
      </c>
      <c r="I3" s="15">
        <v>0</v>
      </c>
      <c r="J3">
        <f t="shared" ref="J3:J66" si="0">IF(B3&gt;0,B3-D3,"")</f>
        <v>-28</v>
      </c>
    </row>
    <row r="4" spans="1:11">
      <c r="A4" s="4">
        <v>42706</v>
      </c>
      <c r="B4" s="10">
        <f>RegistrationByDate!Q6</f>
        <v>121</v>
      </c>
      <c r="C4" s="16">
        <v>199</v>
      </c>
      <c r="D4" s="13">
        <v>170</v>
      </c>
      <c r="E4" s="14">
        <v>112</v>
      </c>
      <c r="F4" s="14">
        <v>73</v>
      </c>
      <c r="G4" s="14">
        <v>39</v>
      </c>
      <c r="H4" s="14">
        <v>55</v>
      </c>
      <c r="I4" s="15">
        <v>0</v>
      </c>
      <c r="J4">
        <f t="shared" si="0"/>
        <v>-49</v>
      </c>
    </row>
    <row r="5" spans="1:11">
      <c r="A5" s="4">
        <v>42707</v>
      </c>
      <c r="B5" s="10">
        <f>RegistrationByDate!Q7</f>
        <v>146</v>
      </c>
      <c r="C5" s="16">
        <v>209</v>
      </c>
      <c r="D5" s="13">
        <v>187</v>
      </c>
      <c r="E5" s="14">
        <v>132</v>
      </c>
      <c r="F5" s="14">
        <v>77</v>
      </c>
      <c r="G5" s="14">
        <v>44</v>
      </c>
      <c r="H5" s="14">
        <v>64</v>
      </c>
      <c r="I5" s="15">
        <v>0</v>
      </c>
      <c r="J5">
        <f t="shared" si="0"/>
        <v>-41</v>
      </c>
    </row>
    <row r="6" spans="1:11">
      <c r="A6" s="4">
        <v>42708</v>
      </c>
      <c r="B6" s="10">
        <f>RegistrationByDate!Q8</f>
        <v>157</v>
      </c>
      <c r="C6" s="16">
        <v>230</v>
      </c>
      <c r="D6" s="13">
        <v>213</v>
      </c>
      <c r="E6" s="14">
        <v>145</v>
      </c>
      <c r="F6" s="14">
        <v>78</v>
      </c>
      <c r="G6" s="14">
        <v>45</v>
      </c>
      <c r="H6" s="14">
        <v>70</v>
      </c>
      <c r="I6" s="15">
        <v>0</v>
      </c>
      <c r="J6">
        <f t="shared" si="0"/>
        <v>-56</v>
      </c>
    </row>
    <row r="7" spans="1:11">
      <c r="A7" s="4">
        <v>42709</v>
      </c>
      <c r="B7" s="10">
        <f>RegistrationByDate!Q9</f>
        <v>166</v>
      </c>
      <c r="C7" s="16">
        <v>255</v>
      </c>
      <c r="D7" s="13">
        <v>235</v>
      </c>
      <c r="E7" s="14">
        <v>158</v>
      </c>
      <c r="F7" s="14">
        <v>86</v>
      </c>
      <c r="G7" s="14">
        <v>46</v>
      </c>
      <c r="H7" s="14">
        <v>72</v>
      </c>
      <c r="I7" s="15">
        <v>0</v>
      </c>
      <c r="J7">
        <f t="shared" si="0"/>
        <v>-69</v>
      </c>
    </row>
    <row r="8" spans="1:11">
      <c r="A8" s="4">
        <v>42710</v>
      </c>
      <c r="B8" s="10">
        <f>RegistrationByDate!Q10</f>
        <v>176</v>
      </c>
      <c r="C8" s="16">
        <v>263</v>
      </c>
      <c r="D8" s="13">
        <v>255</v>
      </c>
      <c r="E8" s="14">
        <v>164</v>
      </c>
      <c r="F8" s="14">
        <v>92</v>
      </c>
      <c r="G8" s="14">
        <v>48</v>
      </c>
      <c r="H8" s="14">
        <v>77</v>
      </c>
      <c r="I8" s="15">
        <v>0</v>
      </c>
      <c r="J8">
        <f t="shared" si="0"/>
        <v>-79</v>
      </c>
    </row>
    <row r="9" spans="1:11">
      <c r="A9" s="4">
        <v>42711</v>
      </c>
      <c r="B9" s="10">
        <f>RegistrationByDate!Q11</f>
        <v>180</v>
      </c>
      <c r="C9" s="16">
        <v>274</v>
      </c>
      <c r="D9" s="13">
        <v>274</v>
      </c>
      <c r="E9" s="14">
        <v>186</v>
      </c>
      <c r="F9" s="14">
        <v>98</v>
      </c>
      <c r="G9" s="14">
        <v>53</v>
      </c>
      <c r="H9" s="14">
        <v>78</v>
      </c>
      <c r="I9" s="15">
        <v>0</v>
      </c>
      <c r="J9">
        <f t="shared" si="0"/>
        <v>-94</v>
      </c>
    </row>
    <row r="10" spans="1:11">
      <c r="A10" s="4">
        <v>42712</v>
      </c>
      <c r="B10" s="10">
        <f>RegistrationByDate!Q12</f>
        <v>189</v>
      </c>
      <c r="C10" s="16">
        <v>282</v>
      </c>
      <c r="D10" s="13">
        <v>283</v>
      </c>
      <c r="E10" s="14">
        <v>200</v>
      </c>
      <c r="F10" s="14">
        <v>101</v>
      </c>
      <c r="G10" s="14">
        <v>59</v>
      </c>
      <c r="H10" s="14">
        <v>78</v>
      </c>
      <c r="I10" s="15">
        <v>0</v>
      </c>
      <c r="J10">
        <f t="shared" si="0"/>
        <v>-94</v>
      </c>
    </row>
    <row r="11" spans="1:11">
      <c r="A11" s="4">
        <v>42713</v>
      </c>
      <c r="B11" s="10">
        <f>RegistrationByDate!Q13</f>
        <v>196</v>
      </c>
      <c r="C11" s="16">
        <v>287</v>
      </c>
      <c r="D11" s="13">
        <v>300</v>
      </c>
      <c r="E11" s="14">
        <v>206</v>
      </c>
      <c r="F11" s="14">
        <v>108</v>
      </c>
      <c r="G11" s="14">
        <v>62</v>
      </c>
      <c r="H11" s="14">
        <v>79</v>
      </c>
      <c r="I11" s="15">
        <v>0</v>
      </c>
      <c r="J11">
        <f t="shared" si="0"/>
        <v>-104</v>
      </c>
    </row>
    <row r="12" spans="1:11">
      <c r="A12" s="4">
        <v>42714</v>
      </c>
      <c r="B12" s="10">
        <f>RegistrationByDate!Q14</f>
        <v>201</v>
      </c>
      <c r="C12" s="16">
        <v>292</v>
      </c>
      <c r="D12" s="13">
        <v>313</v>
      </c>
      <c r="E12" s="14">
        <v>214</v>
      </c>
      <c r="F12" s="14">
        <v>114</v>
      </c>
      <c r="G12" s="14">
        <v>64</v>
      </c>
      <c r="H12" s="14">
        <v>80</v>
      </c>
      <c r="I12" s="15">
        <v>0</v>
      </c>
      <c r="J12">
        <f t="shared" si="0"/>
        <v>-112</v>
      </c>
    </row>
    <row r="13" spans="1:11">
      <c r="A13" s="4">
        <v>42715</v>
      </c>
      <c r="B13" s="10">
        <f>RegistrationByDate!Q15</f>
        <v>209</v>
      </c>
      <c r="C13" s="16">
        <v>298</v>
      </c>
      <c r="D13" s="13">
        <v>320</v>
      </c>
      <c r="E13" s="14">
        <v>224</v>
      </c>
      <c r="F13" s="14">
        <v>120</v>
      </c>
      <c r="G13" s="14">
        <v>66</v>
      </c>
      <c r="H13" s="14">
        <v>84</v>
      </c>
      <c r="I13" s="15">
        <v>0</v>
      </c>
      <c r="J13">
        <f t="shared" si="0"/>
        <v>-111</v>
      </c>
    </row>
    <row r="14" spans="1:11">
      <c r="A14" s="4">
        <v>42716</v>
      </c>
      <c r="B14" s="10">
        <f>RegistrationByDate!Q16</f>
        <v>218</v>
      </c>
      <c r="C14" s="16">
        <v>302</v>
      </c>
      <c r="D14" s="13">
        <v>324</v>
      </c>
      <c r="E14" s="14">
        <v>226</v>
      </c>
      <c r="F14" s="14">
        <v>123</v>
      </c>
      <c r="G14" s="14">
        <v>70</v>
      </c>
      <c r="H14" s="14">
        <v>86</v>
      </c>
      <c r="I14" s="15">
        <v>0</v>
      </c>
      <c r="J14">
        <f t="shared" si="0"/>
        <v>-106</v>
      </c>
    </row>
    <row r="15" spans="1:11">
      <c r="A15" s="4">
        <v>42717</v>
      </c>
      <c r="B15" s="10">
        <f>RegistrationByDate!Q17</f>
        <v>232</v>
      </c>
      <c r="C15" s="16">
        <v>307</v>
      </c>
      <c r="D15" s="13">
        <v>330</v>
      </c>
      <c r="E15" s="14">
        <v>241</v>
      </c>
      <c r="F15" s="14">
        <v>126</v>
      </c>
      <c r="G15" s="14">
        <v>70</v>
      </c>
      <c r="H15" s="14">
        <v>90</v>
      </c>
      <c r="I15" s="15">
        <v>0</v>
      </c>
      <c r="J15">
        <f t="shared" si="0"/>
        <v>-98</v>
      </c>
    </row>
    <row r="16" spans="1:11">
      <c r="A16" s="4">
        <v>42718</v>
      </c>
      <c r="B16" s="10">
        <f>RegistrationByDate!Q18</f>
        <v>240</v>
      </c>
      <c r="C16" s="16">
        <v>307</v>
      </c>
      <c r="D16" s="13">
        <v>338</v>
      </c>
      <c r="E16" s="14">
        <v>247</v>
      </c>
      <c r="F16" s="14">
        <v>142</v>
      </c>
      <c r="G16" s="14">
        <v>71</v>
      </c>
      <c r="H16" s="14">
        <v>90</v>
      </c>
      <c r="I16" s="15">
        <v>0</v>
      </c>
      <c r="J16">
        <f t="shared" si="0"/>
        <v>-98</v>
      </c>
    </row>
    <row r="17" spans="1:10">
      <c r="A17" s="4">
        <v>42719</v>
      </c>
      <c r="B17" s="10">
        <f>RegistrationByDate!Q19</f>
        <v>247</v>
      </c>
      <c r="C17" s="16">
        <v>312</v>
      </c>
      <c r="D17" s="13">
        <v>341</v>
      </c>
      <c r="E17" s="14">
        <v>253</v>
      </c>
      <c r="F17" s="14">
        <v>150</v>
      </c>
      <c r="G17" s="14">
        <v>71</v>
      </c>
      <c r="H17" s="14">
        <v>95</v>
      </c>
      <c r="I17" s="15">
        <v>0</v>
      </c>
      <c r="J17">
        <f t="shared" si="0"/>
        <v>-94</v>
      </c>
    </row>
    <row r="18" spans="1:10">
      <c r="A18" s="4">
        <v>42720</v>
      </c>
      <c r="B18" s="10">
        <f>RegistrationByDate!Q20</f>
        <v>249</v>
      </c>
      <c r="C18" s="16">
        <v>315</v>
      </c>
      <c r="D18" s="13">
        <v>347</v>
      </c>
      <c r="E18" s="14">
        <v>254</v>
      </c>
      <c r="F18" s="14">
        <v>163</v>
      </c>
      <c r="G18" s="14">
        <v>74</v>
      </c>
      <c r="H18" s="14">
        <v>99</v>
      </c>
      <c r="I18" s="15">
        <v>0</v>
      </c>
      <c r="J18">
        <f t="shared" si="0"/>
        <v>-98</v>
      </c>
    </row>
    <row r="19" spans="1:10">
      <c r="A19" s="4">
        <v>42721</v>
      </c>
      <c r="B19" s="10">
        <f>RegistrationByDate!Q21</f>
        <v>255</v>
      </c>
      <c r="C19" s="16">
        <v>318</v>
      </c>
      <c r="D19" s="13">
        <v>353</v>
      </c>
      <c r="E19" s="14">
        <v>257</v>
      </c>
      <c r="F19" s="14">
        <v>166</v>
      </c>
      <c r="G19" s="14">
        <v>74</v>
      </c>
      <c r="H19" s="14">
        <v>99</v>
      </c>
      <c r="I19" s="15">
        <v>0</v>
      </c>
      <c r="J19">
        <f t="shared" si="0"/>
        <v>-98</v>
      </c>
    </row>
    <row r="20" spans="1:10">
      <c r="A20" s="4">
        <v>42722</v>
      </c>
      <c r="B20" s="10">
        <f>RegistrationByDate!Q22</f>
        <v>260</v>
      </c>
      <c r="C20" s="16">
        <v>324</v>
      </c>
      <c r="D20" s="13">
        <v>361</v>
      </c>
      <c r="E20" s="14">
        <v>262</v>
      </c>
      <c r="F20" s="14">
        <v>171</v>
      </c>
      <c r="G20" s="14">
        <v>74</v>
      </c>
      <c r="H20" s="14">
        <v>99</v>
      </c>
      <c r="I20" s="15">
        <v>0</v>
      </c>
      <c r="J20">
        <f t="shared" si="0"/>
        <v>-101</v>
      </c>
    </row>
    <row r="21" spans="1:10">
      <c r="A21" s="4">
        <v>42723</v>
      </c>
      <c r="B21" s="10">
        <f>RegistrationByDate!Q23</f>
        <v>265</v>
      </c>
      <c r="C21" s="16">
        <v>349</v>
      </c>
      <c r="D21" s="13">
        <v>366</v>
      </c>
      <c r="E21" s="14">
        <v>266</v>
      </c>
      <c r="F21" s="14">
        <v>174</v>
      </c>
      <c r="G21" s="14">
        <v>74</v>
      </c>
      <c r="H21" s="14">
        <v>99</v>
      </c>
      <c r="I21" s="15">
        <v>0</v>
      </c>
      <c r="J21">
        <f t="shared" si="0"/>
        <v>-101</v>
      </c>
    </row>
    <row r="22" spans="1:10">
      <c r="A22" s="4">
        <v>42724</v>
      </c>
      <c r="B22" s="10">
        <f>RegistrationByDate!Q24</f>
        <v>268</v>
      </c>
      <c r="C22" s="16">
        <v>356</v>
      </c>
      <c r="D22" s="13">
        <v>378</v>
      </c>
      <c r="E22" s="14">
        <v>273</v>
      </c>
      <c r="F22" s="14">
        <v>180</v>
      </c>
      <c r="G22" s="14">
        <v>74</v>
      </c>
      <c r="H22" s="14">
        <v>99</v>
      </c>
      <c r="I22" s="15">
        <v>0</v>
      </c>
      <c r="J22">
        <f t="shared" si="0"/>
        <v>-110</v>
      </c>
    </row>
    <row r="23" spans="1:10">
      <c r="A23" s="4">
        <v>42725</v>
      </c>
      <c r="B23" s="10">
        <f>RegistrationByDate!Q25</f>
        <v>275</v>
      </c>
      <c r="C23" s="16">
        <v>366</v>
      </c>
      <c r="D23" s="13">
        <v>385</v>
      </c>
      <c r="E23" s="14">
        <v>277</v>
      </c>
      <c r="F23" s="14">
        <v>191</v>
      </c>
      <c r="G23" s="14">
        <v>74</v>
      </c>
      <c r="H23" s="14">
        <v>99</v>
      </c>
      <c r="I23" s="15">
        <v>0</v>
      </c>
      <c r="J23">
        <f t="shared" si="0"/>
        <v>-110</v>
      </c>
    </row>
    <row r="24" spans="1:10">
      <c r="A24" s="4">
        <v>42726</v>
      </c>
      <c r="B24" s="10">
        <f>RegistrationByDate!Q26</f>
        <v>277</v>
      </c>
      <c r="C24" s="16">
        <v>378</v>
      </c>
      <c r="D24" s="13">
        <v>391</v>
      </c>
      <c r="E24" s="14">
        <v>311</v>
      </c>
      <c r="F24" s="14">
        <v>197</v>
      </c>
      <c r="G24" s="14">
        <v>74</v>
      </c>
      <c r="H24" s="14">
        <v>99</v>
      </c>
      <c r="I24" s="15">
        <v>0</v>
      </c>
      <c r="J24">
        <f t="shared" si="0"/>
        <v>-114</v>
      </c>
    </row>
    <row r="25" spans="1:10">
      <c r="A25" s="4">
        <v>42727</v>
      </c>
      <c r="B25" s="10">
        <f>RegistrationByDate!Q27</f>
        <v>284</v>
      </c>
      <c r="C25" s="16">
        <v>383</v>
      </c>
      <c r="D25" s="13">
        <v>400</v>
      </c>
      <c r="E25" s="14">
        <v>329</v>
      </c>
      <c r="F25" s="14">
        <v>201</v>
      </c>
      <c r="G25" s="14">
        <v>84</v>
      </c>
      <c r="H25" s="14">
        <v>109</v>
      </c>
      <c r="I25" s="15">
        <v>0</v>
      </c>
      <c r="J25">
        <f t="shared" si="0"/>
        <v>-116</v>
      </c>
    </row>
    <row r="26" spans="1:10">
      <c r="A26" s="4">
        <v>42728</v>
      </c>
      <c r="B26" s="10">
        <f>RegistrationByDate!Q28</f>
        <v>292</v>
      </c>
      <c r="C26" s="16">
        <v>385</v>
      </c>
      <c r="D26" s="13">
        <v>406</v>
      </c>
      <c r="E26" s="14">
        <v>358</v>
      </c>
      <c r="F26" s="14">
        <v>203</v>
      </c>
      <c r="G26" s="14">
        <v>84</v>
      </c>
      <c r="H26" s="14">
        <v>112</v>
      </c>
      <c r="I26" s="15">
        <v>0</v>
      </c>
      <c r="J26">
        <f t="shared" si="0"/>
        <v>-114</v>
      </c>
    </row>
    <row r="27" spans="1:10">
      <c r="A27" s="4">
        <v>42729</v>
      </c>
      <c r="B27" s="10">
        <f>RegistrationByDate!Q29</f>
        <v>297</v>
      </c>
      <c r="C27" s="16">
        <v>386</v>
      </c>
      <c r="D27" s="13">
        <v>411</v>
      </c>
      <c r="E27" s="14">
        <v>364</v>
      </c>
      <c r="F27" s="14">
        <v>226</v>
      </c>
      <c r="G27" s="14">
        <v>84</v>
      </c>
      <c r="H27" s="14">
        <v>113</v>
      </c>
      <c r="I27" s="15">
        <v>0</v>
      </c>
      <c r="J27">
        <f t="shared" si="0"/>
        <v>-114</v>
      </c>
    </row>
    <row r="28" spans="1:10">
      <c r="A28" s="4">
        <v>42730</v>
      </c>
      <c r="B28" s="10">
        <f>RegistrationByDate!Q30</f>
        <v>304</v>
      </c>
      <c r="C28" s="16">
        <v>406</v>
      </c>
      <c r="D28" s="13">
        <v>429</v>
      </c>
      <c r="E28" s="14">
        <v>372</v>
      </c>
      <c r="F28" s="14">
        <v>245</v>
      </c>
      <c r="G28" s="14">
        <v>88</v>
      </c>
      <c r="H28" s="14">
        <v>129</v>
      </c>
      <c r="I28" s="15">
        <v>0</v>
      </c>
      <c r="J28">
        <f t="shared" si="0"/>
        <v>-125</v>
      </c>
    </row>
    <row r="29" spans="1:10">
      <c r="A29" s="4">
        <v>42731</v>
      </c>
      <c r="B29" s="10">
        <f>RegistrationByDate!Q31</f>
        <v>362</v>
      </c>
      <c r="C29" s="16">
        <v>419</v>
      </c>
      <c r="D29" s="13">
        <v>452</v>
      </c>
      <c r="E29" s="14">
        <v>385</v>
      </c>
      <c r="F29" s="14">
        <v>274</v>
      </c>
      <c r="G29" s="14">
        <v>90</v>
      </c>
      <c r="H29" s="14">
        <v>132</v>
      </c>
      <c r="I29" s="15">
        <v>0</v>
      </c>
      <c r="J29">
        <f t="shared" si="0"/>
        <v>-90</v>
      </c>
    </row>
    <row r="30" spans="1:10">
      <c r="A30" s="4">
        <v>42732</v>
      </c>
      <c r="B30" s="10">
        <f>RegistrationByDate!Q32</f>
        <v>394</v>
      </c>
      <c r="C30" s="16">
        <v>432</v>
      </c>
      <c r="D30" s="13">
        <v>467</v>
      </c>
      <c r="E30" s="14">
        <v>407</v>
      </c>
      <c r="F30" s="14">
        <v>306</v>
      </c>
      <c r="G30" s="14">
        <v>91</v>
      </c>
      <c r="H30" s="14">
        <v>133</v>
      </c>
      <c r="I30" s="15">
        <v>0</v>
      </c>
      <c r="J30">
        <f t="shared" si="0"/>
        <v>-73</v>
      </c>
    </row>
    <row r="31" spans="1:10">
      <c r="A31" s="4">
        <v>42733</v>
      </c>
      <c r="B31" s="10">
        <f>RegistrationByDate!Q33</f>
        <v>411</v>
      </c>
      <c r="C31" s="16">
        <v>445</v>
      </c>
      <c r="D31" s="13">
        <v>502</v>
      </c>
      <c r="E31" s="14">
        <v>421</v>
      </c>
      <c r="F31" s="14">
        <v>360</v>
      </c>
      <c r="G31" s="14">
        <v>95</v>
      </c>
      <c r="H31" s="14">
        <v>135</v>
      </c>
      <c r="I31" s="15">
        <v>0</v>
      </c>
      <c r="J31">
        <f t="shared" si="0"/>
        <v>-91</v>
      </c>
    </row>
    <row r="32" spans="1:10">
      <c r="A32" s="4">
        <v>42734</v>
      </c>
      <c r="B32" s="10">
        <f>RegistrationByDate!Q34</f>
        <v>438</v>
      </c>
      <c r="C32" s="16">
        <v>464</v>
      </c>
      <c r="D32" s="13">
        <v>532</v>
      </c>
      <c r="E32" s="14">
        <v>451</v>
      </c>
      <c r="F32" s="14">
        <v>427</v>
      </c>
      <c r="G32" s="14">
        <v>95</v>
      </c>
      <c r="H32" s="14">
        <v>147</v>
      </c>
      <c r="I32" s="15">
        <v>0</v>
      </c>
      <c r="J32">
        <f t="shared" si="0"/>
        <v>-94</v>
      </c>
    </row>
    <row r="33" spans="1:10">
      <c r="A33" s="4">
        <v>42735</v>
      </c>
      <c r="B33" s="10">
        <f>RegistrationByDate!Q35</f>
        <v>504</v>
      </c>
      <c r="C33" s="16">
        <v>517</v>
      </c>
      <c r="D33" s="13">
        <v>597</v>
      </c>
      <c r="E33" s="14">
        <v>497</v>
      </c>
      <c r="F33" s="14">
        <v>431</v>
      </c>
      <c r="G33" s="14">
        <v>97</v>
      </c>
      <c r="H33" s="14">
        <v>153</v>
      </c>
      <c r="I33" s="15">
        <v>11</v>
      </c>
      <c r="J33">
        <f t="shared" si="0"/>
        <v>-93</v>
      </c>
    </row>
    <row r="34" spans="1:10">
      <c r="A34" s="4">
        <v>42736</v>
      </c>
      <c r="B34" s="10" t="e">
        <f>RegistrationByDate!Q36</f>
        <v>#N/A</v>
      </c>
      <c r="C34" s="16">
        <v>522</v>
      </c>
      <c r="D34" s="13">
        <v>606</v>
      </c>
      <c r="E34" s="14">
        <v>511</v>
      </c>
      <c r="F34" s="14">
        <v>434</v>
      </c>
      <c r="G34" s="14">
        <v>100</v>
      </c>
      <c r="H34" s="14">
        <v>166</v>
      </c>
      <c r="I34" s="15">
        <v>30</v>
      </c>
      <c r="J34" t="e">
        <f t="shared" si="0"/>
        <v>#N/A</v>
      </c>
    </row>
    <row r="35" spans="1:10">
      <c r="A35" s="4">
        <v>42737</v>
      </c>
      <c r="B35" s="10" t="e">
        <f>RegistrationByDate!Q37</f>
        <v>#N/A</v>
      </c>
      <c r="C35" s="16">
        <v>530</v>
      </c>
      <c r="D35" s="13">
        <v>614</v>
      </c>
      <c r="E35" s="14">
        <v>523</v>
      </c>
      <c r="F35" s="14">
        <v>439</v>
      </c>
      <c r="G35" s="14">
        <v>102</v>
      </c>
      <c r="H35" s="14">
        <v>172</v>
      </c>
      <c r="I35" s="15">
        <v>37</v>
      </c>
      <c r="J35" t="e">
        <f t="shared" si="0"/>
        <v>#N/A</v>
      </c>
    </row>
    <row r="36" spans="1:10">
      <c r="A36" s="4">
        <v>42738</v>
      </c>
      <c r="B36" s="10" t="e">
        <f>RegistrationByDate!Q38</f>
        <v>#N/A</v>
      </c>
      <c r="C36" s="16">
        <v>540</v>
      </c>
      <c r="D36" s="13">
        <v>623</v>
      </c>
      <c r="E36" s="14">
        <v>536</v>
      </c>
      <c r="F36" s="14">
        <v>449</v>
      </c>
      <c r="G36" s="14">
        <v>104</v>
      </c>
      <c r="H36" s="14">
        <v>177</v>
      </c>
      <c r="I36" s="15">
        <v>46</v>
      </c>
      <c r="J36" t="e">
        <f t="shared" si="0"/>
        <v>#N/A</v>
      </c>
    </row>
    <row r="37" spans="1:10">
      <c r="A37" s="4">
        <v>42739</v>
      </c>
      <c r="B37" s="10" t="e">
        <f>RegistrationByDate!Q39</f>
        <v>#N/A</v>
      </c>
      <c r="C37" s="16">
        <v>544</v>
      </c>
      <c r="D37" s="13">
        <v>633</v>
      </c>
      <c r="E37" s="14">
        <v>548</v>
      </c>
      <c r="F37" s="14">
        <v>451</v>
      </c>
      <c r="G37" s="14">
        <v>109</v>
      </c>
      <c r="H37" s="14">
        <v>189</v>
      </c>
      <c r="I37" s="15">
        <v>52</v>
      </c>
      <c r="J37" t="e">
        <f t="shared" si="0"/>
        <v>#N/A</v>
      </c>
    </row>
    <row r="38" spans="1:10">
      <c r="A38" s="4">
        <v>42740</v>
      </c>
      <c r="B38" s="10" t="e">
        <f>RegistrationByDate!Q40</f>
        <v>#N/A</v>
      </c>
      <c r="C38" s="16">
        <v>545</v>
      </c>
      <c r="D38" s="13">
        <v>640</v>
      </c>
      <c r="E38" s="14">
        <v>561</v>
      </c>
      <c r="F38" s="14">
        <v>495</v>
      </c>
      <c r="G38" s="14">
        <v>112</v>
      </c>
      <c r="H38" s="14">
        <v>201</v>
      </c>
      <c r="I38" s="15">
        <v>55</v>
      </c>
      <c r="J38" t="e">
        <f t="shared" si="0"/>
        <v>#N/A</v>
      </c>
    </row>
    <row r="39" spans="1:10">
      <c r="A39" s="4">
        <v>42741</v>
      </c>
      <c r="B39" s="10" t="e">
        <f>RegistrationByDate!Q41</f>
        <v>#N/A</v>
      </c>
      <c r="C39" s="16">
        <v>548</v>
      </c>
      <c r="D39" s="13">
        <v>648</v>
      </c>
      <c r="E39" s="14">
        <v>571</v>
      </c>
      <c r="F39" s="14">
        <v>497</v>
      </c>
      <c r="G39" s="14">
        <v>115</v>
      </c>
      <c r="H39" s="14">
        <v>209</v>
      </c>
      <c r="I39" s="15">
        <v>61</v>
      </c>
      <c r="J39" t="e">
        <f t="shared" si="0"/>
        <v>#N/A</v>
      </c>
    </row>
    <row r="40" spans="1:10">
      <c r="A40" s="4">
        <v>42742</v>
      </c>
      <c r="B40" s="10" t="e">
        <f>RegistrationByDate!Q42</f>
        <v>#N/A</v>
      </c>
      <c r="C40" s="16">
        <v>551</v>
      </c>
      <c r="D40" s="13">
        <v>653</v>
      </c>
      <c r="E40" s="14">
        <v>585</v>
      </c>
      <c r="F40" s="14">
        <v>499</v>
      </c>
      <c r="G40" s="14">
        <v>132</v>
      </c>
      <c r="H40" s="14">
        <v>220</v>
      </c>
      <c r="I40" s="15">
        <v>65</v>
      </c>
      <c r="J40" t="e">
        <f t="shared" si="0"/>
        <v>#N/A</v>
      </c>
    </row>
    <row r="41" spans="1:10">
      <c r="A41" s="4">
        <v>42743</v>
      </c>
      <c r="B41" s="10" t="e">
        <f>RegistrationByDate!Q43</f>
        <v>#N/A</v>
      </c>
      <c r="C41" s="16">
        <v>553</v>
      </c>
      <c r="D41" s="13">
        <v>655</v>
      </c>
      <c r="E41" s="14">
        <v>592</v>
      </c>
      <c r="F41" s="14">
        <v>500</v>
      </c>
      <c r="G41" s="14">
        <v>145</v>
      </c>
      <c r="H41" s="14">
        <v>224</v>
      </c>
      <c r="I41" s="15">
        <v>76</v>
      </c>
      <c r="J41" t="e">
        <f t="shared" si="0"/>
        <v>#N/A</v>
      </c>
    </row>
    <row r="42" spans="1:10">
      <c r="A42" s="4">
        <v>42744</v>
      </c>
      <c r="B42" s="10" t="e">
        <f>RegistrationByDate!Q44</f>
        <v>#N/A</v>
      </c>
      <c r="C42" s="16">
        <v>559</v>
      </c>
      <c r="D42" s="13">
        <v>668</v>
      </c>
      <c r="E42" s="14">
        <v>599</v>
      </c>
      <c r="F42" s="14">
        <v>512</v>
      </c>
      <c r="G42" s="14">
        <v>153</v>
      </c>
      <c r="H42" s="14">
        <v>232</v>
      </c>
      <c r="I42" s="15">
        <v>80</v>
      </c>
      <c r="J42" t="e">
        <f t="shared" si="0"/>
        <v>#N/A</v>
      </c>
    </row>
    <row r="43" spans="1:10">
      <c r="A43" s="4">
        <v>42745</v>
      </c>
      <c r="B43" s="10" t="e">
        <f>RegistrationByDate!Q45</f>
        <v>#N/A</v>
      </c>
      <c r="C43" s="16">
        <v>574</v>
      </c>
      <c r="D43" s="13">
        <v>671</v>
      </c>
      <c r="E43" s="14">
        <v>604</v>
      </c>
      <c r="F43" s="14">
        <v>514</v>
      </c>
      <c r="G43" s="14">
        <v>156</v>
      </c>
      <c r="H43" s="14">
        <v>239</v>
      </c>
      <c r="I43" s="15">
        <v>83</v>
      </c>
      <c r="J43" t="e">
        <f t="shared" si="0"/>
        <v>#N/A</v>
      </c>
    </row>
    <row r="44" spans="1:10">
      <c r="A44" s="4">
        <v>42746</v>
      </c>
      <c r="B44" s="10" t="e">
        <f>RegistrationByDate!Q46</f>
        <v>#N/A</v>
      </c>
      <c r="C44" s="16">
        <v>579</v>
      </c>
      <c r="D44" s="13">
        <v>680</v>
      </c>
      <c r="E44" s="14">
        <v>613</v>
      </c>
      <c r="F44" s="14">
        <v>523</v>
      </c>
      <c r="G44" s="14">
        <v>160</v>
      </c>
      <c r="H44" s="14">
        <v>240</v>
      </c>
      <c r="I44" s="15">
        <v>89</v>
      </c>
      <c r="J44" t="e">
        <f t="shared" si="0"/>
        <v>#N/A</v>
      </c>
    </row>
    <row r="45" spans="1:10">
      <c r="A45" s="4">
        <v>42747</v>
      </c>
      <c r="B45" s="10" t="e">
        <f>RegistrationByDate!Q47</f>
        <v>#N/A</v>
      </c>
      <c r="C45" s="16">
        <v>584</v>
      </c>
      <c r="D45" s="13">
        <v>685</v>
      </c>
      <c r="E45" s="14">
        <v>624</v>
      </c>
      <c r="F45" s="14">
        <v>529</v>
      </c>
      <c r="G45" s="14">
        <v>170</v>
      </c>
      <c r="H45" s="14">
        <v>246</v>
      </c>
      <c r="I45" s="15">
        <v>90</v>
      </c>
      <c r="J45" t="e">
        <f t="shared" si="0"/>
        <v>#N/A</v>
      </c>
    </row>
    <row r="46" spans="1:10">
      <c r="A46" s="4">
        <v>42748</v>
      </c>
      <c r="B46" s="10" t="e">
        <f>RegistrationByDate!Q48</f>
        <v>#N/A</v>
      </c>
      <c r="C46" s="16">
        <v>585</v>
      </c>
      <c r="D46" s="13">
        <v>690</v>
      </c>
      <c r="E46" s="14">
        <v>632</v>
      </c>
      <c r="F46" s="14">
        <v>532</v>
      </c>
      <c r="G46" s="14">
        <v>178</v>
      </c>
      <c r="H46" s="14">
        <v>260</v>
      </c>
      <c r="I46" s="15">
        <v>92</v>
      </c>
      <c r="J46" t="e">
        <f t="shared" si="0"/>
        <v>#N/A</v>
      </c>
    </row>
    <row r="47" spans="1:10">
      <c r="A47" s="4">
        <v>42749</v>
      </c>
      <c r="B47" s="10" t="e">
        <f>RegistrationByDate!Q49</f>
        <v>#N/A</v>
      </c>
      <c r="C47" s="16">
        <v>589</v>
      </c>
      <c r="D47" s="13">
        <v>698</v>
      </c>
      <c r="E47" s="14">
        <v>634</v>
      </c>
      <c r="F47" s="14">
        <v>538</v>
      </c>
      <c r="G47" s="14">
        <v>190</v>
      </c>
      <c r="H47" s="14">
        <v>262</v>
      </c>
      <c r="I47" s="15">
        <v>95</v>
      </c>
      <c r="J47" t="e">
        <f t="shared" si="0"/>
        <v>#N/A</v>
      </c>
    </row>
    <row r="48" spans="1:10">
      <c r="A48" s="4">
        <v>42750</v>
      </c>
      <c r="B48" s="10" t="e">
        <f>RegistrationByDate!Q50</f>
        <v>#N/A</v>
      </c>
      <c r="C48" s="16">
        <v>599</v>
      </c>
      <c r="D48" s="13">
        <v>703</v>
      </c>
      <c r="E48" s="14">
        <v>639</v>
      </c>
      <c r="F48" s="14">
        <v>562</v>
      </c>
      <c r="G48" s="14">
        <v>207</v>
      </c>
      <c r="H48" s="14">
        <v>272</v>
      </c>
      <c r="I48" s="15">
        <v>124</v>
      </c>
      <c r="J48" t="e">
        <f t="shared" si="0"/>
        <v>#N/A</v>
      </c>
    </row>
    <row r="49" spans="1:10">
      <c r="A49" s="4">
        <v>42751</v>
      </c>
      <c r="B49" s="10" t="e">
        <f>RegistrationByDate!Q51</f>
        <v>#N/A</v>
      </c>
      <c r="C49" s="16">
        <v>603</v>
      </c>
      <c r="D49" s="13">
        <v>714</v>
      </c>
      <c r="E49" s="14">
        <v>642</v>
      </c>
      <c r="F49" s="14">
        <v>567</v>
      </c>
      <c r="G49" s="14">
        <v>211</v>
      </c>
      <c r="H49" s="14">
        <v>277</v>
      </c>
      <c r="I49" s="15">
        <v>126</v>
      </c>
      <c r="J49" t="e">
        <f t="shared" si="0"/>
        <v>#N/A</v>
      </c>
    </row>
    <row r="50" spans="1:10">
      <c r="A50" s="4">
        <v>42752</v>
      </c>
      <c r="B50" s="10" t="e">
        <f>RegistrationByDate!Q52</f>
        <v>#N/A</v>
      </c>
      <c r="C50" s="16">
        <v>612</v>
      </c>
      <c r="D50" s="13">
        <v>724</v>
      </c>
      <c r="E50" s="14">
        <v>645</v>
      </c>
      <c r="F50" s="14">
        <v>576</v>
      </c>
      <c r="G50" s="14">
        <v>217</v>
      </c>
      <c r="H50" s="14">
        <v>279</v>
      </c>
      <c r="I50" s="15">
        <v>128</v>
      </c>
      <c r="J50" t="e">
        <f t="shared" si="0"/>
        <v>#N/A</v>
      </c>
    </row>
    <row r="51" spans="1:10">
      <c r="A51" s="4">
        <v>42753</v>
      </c>
      <c r="B51" s="10" t="e">
        <f>RegistrationByDate!Q53</f>
        <v>#N/A</v>
      </c>
      <c r="C51" s="16">
        <v>613</v>
      </c>
      <c r="D51" s="13">
        <v>731</v>
      </c>
      <c r="E51" s="14">
        <v>649</v>
      </c>
      <c r="F51" s="14">
        <v>581</v>
      </c>
      <c r="G51" s="14">
        <v>222</v>
      </c>
      <c r="H51" s="14">
        <v>287</v>
      </c>
      <c r="I51" s="15">
        <v>129</v>
      </c>
      <c r="J51" t="e">
        <f t="shared" si="0"/>
        <v>#N/A</v>
      </c>
    </row>
    <row r="52" spans="1:10">
      <c r="A52" s="4">
        <v>42754</v>
      </c>
      <c r="B52" s="10" t="e">
        <f>RegistrationByDate!Q54</f>
        <v>#N/A</v>
      </c>
      <c r="C52" s="16">
        <v>613</v>
      </c>
      <c r="D52" s="13">
        <v>736</v>
      </c>
      <c r="E52" s="14">
        <v>654</v>
      </c>
      <c r="F52" s="14">
        <v>592</v>
      </c>
      <c r="G52" s="14">
        <v>226</v>
      </c>
      <c r="H52" s="14">
        <v>293</v>
      </c>
      <c r="I52" s="15">
        <v>132</v>
      </c>
      <c r="J52" t="e">
        <f t="shared" si="0"/>
        <v>#N/A</v>
      </c>
    </row>
    <row r="53" spans="1:10">
      <c r="A53" s="4">
        <v>42755</v>
      </c>
      <c r="B53" s="10" t="e">
        <f>RegistrationByDate!Q55</f>
        <v>#N/A</v>
      </c>
      <c r="C53" s="16">
        <v>614</v>
      </c>
      <c r="D53" s="13">
        <v>737</v>
      </c>
      <c r="E53" s="14">
        <v>663</v>
      </c>
      <c r="F53" s="14">
        <v>606</v>
      </c>
      <c r="G53" s="14">
        <v>243</v>
      </c>
      <c r="H53" s="14">
        <v>304</v>
      </c>
      <c r="I53" s="15">
        <v>136</v>
      </c>
      <c r="J53" t="e">
        <f t="shared" si="0"/>
        <v>#N/A</v>
      </c>
    </row>
    <row r="54" spans="1:10">
      <c r="A54" s="4">
        <v>42756</v>
      </c>
      <c r="B54" s="10" t="e">
        <f>RegistrationByDate!Q56</f>
        <v>#N/A</v>
      </c>
      <c r="C54" s="16">
        <v>619</v>
      </c>
      <c r="D54" s="13">
        <v>744</v>
      </c>
      <c r="E54" s="14">
        <v>666</v>
      </c>
      <c r="F54" s="14">
        <v>636</v>
      </c>
      <c r="G54" s="14">
        <v>245</v>
      </c>
      <c r="H54" s="14">
        <v>308</v>
      </c>
      <c r="I54" s="15">
        <v>144</v>
      </c>
      <c r="J54" t="e">
        <f t="shared" si="0"/>
        <v>#N/A</v>
      </c>
    </row>
    <row r="55" spans="1:10">
      <c r="A55" s="4">
        <v>42757</v>
      </c>
      <c r="B55" s="10" t="e">
        <f>RegistrationByDate!Q57</f>
        <v>#N/A</v>
      </c>
      <c r="C55" s="16">
        <v>625</v>
      </c>
      <c r="D55" s="13">
        <v>749</v>
      </c>
      <c r="E55" s="14">
        <v>670</v>
      </c>
      <c r="F55" s="14">
        <v>658</v>
      </c>
      <c r="G55" s="14">
        <v>255</v>
      </c>
      <c r="H55" s="14">
        <v>314</v>
      </c>
      <c r="I55" s="15">
        <v>151</v>
      </c>
      <c r="J55" t="e">
        <f t="shared" si="0"/>
        <v>#N/A</v>
      </c>
    </row>
    <row r="56" spans="1:10">
      <c r="A56" s="4">
        <v>42758</v>
      </c>
      <c r="B56" s="10" t="e">
        <f>RegistrationByDate!Q58</f>
        <v>#N/A</v>
      </c>
      <c r="C56" s="16">
        <v>658</v>
      </c>
      <c r="D56" s="13">
        <v>757</v>
      </c>
      <c r="E56" s="14">
        <v>676</v>
      </c>
      <c r="F56" s="14">
        <v>672</v>
      </c>
      <c r="G56" s="14">
        <v>257</v>
      </c>
      <c r="H56" s="14">
        <v>338</v>
      </c>
      <c r="I56" s="15">
        <v>163</v>
      </c>
      <c r="J56" t="e">
        <f t="shared" si="0"/>
        <v>#N/A</v>
      </c>
    </row>
    <row r="57" spans="1:10">
      <c r="A57" s="4">
        <v>42759</v>
      </c>
      <c r="B57" s="10" t="e">
        <f>RegistrationByDate!Q59</f>
        <v>#N/A</v>
      </c>
      <c r="C57" s="16">
        <v>672</v>
      </c>
      <c r="D57" s="13">
        <v>760</v>
      </c>
      <c r="E57" s="14">
        <v>685</v>
      </c>
      <c r="F57" s="14">
        <v>679</v>
      </c>
      <c r="G57" s="14">
        <v>265</v>
      </c>
      <c r="H57" s="14">
        <v>339</v>
      </c>
      <c r="I57" s="15">
        <v>165</v>
      </c>
      <c r="J57" t="e">
        <f t="shared" si="0"/>
        <v>#N/A</v>
      </c>
    </row>
    <row r="58" spans="1:10">
      <c r="A58" s="4">
        <v>42760</v>
      </c>
      <c r="B58" s="10" t="e">
        <f>RegistrationByDate!Q60</f>
        <v>#N/A</v>
      </c>
      <c r="C58" s="16">
        <v>680</v>
      </c>
      <c r="D58" s="13">
        <v>806</v>
      </c>
      <c r="E58" s="14">
        <v>699</v>
      </c>
      <c r="F58" s="14">
        <v>708</v>
      </c>
      <c r="G58" s="14">
        <v>266</v>
      </c>
      <c r="H58" s="14">
        <v>343</v>
      </c>
      <c r="I58" s="15">
        <v>167</v>
      </c>
      <c r="J58" t="e">
        <f t="shared" si="0"/>
        <v>#N/A</v>
      </c>
    </row>
    <row r="59" spans="1:10">
      <c r="A59" s="4">
        <v>42761</v>
      </c>
      <c r="B59" s="10" t="e">
        <f>RegistrationByDate!Q61</f>
        <v>#N/A</v>
      </c>
      <c r="C59" s="16">
        <v>688</v>
      </c>
      <c r="D59" s="13">
        <v>826</v>
      </c>
      <c r="E59" s="14">
        <v>729</v>
      </c>
      <c r="F59" s="14">
        <v>730</v>
      </c>
      <c r="G59" s="14">
        <v>280</v>
      </c>
      <c r="H59" s="14">
        <v>346</v>
      </c>
      <c r="I59" s="15">
        <v>168</v>
      </c>
      <c r="J59" t="e">
        <f t="shared" si="0"/>
        <v>#N/A</v>
      </c>
    </row>
    <row r="60" spans="1:10">
      <c r="A60" s="4">
        <v>42762</v>
      </c>
      <c r="B60" s="10" t="e">
        <f>RegistrationByDate!Q62</f>
        <v>#N/A</v>
      </c>
      <c r="C60" s="16">
        <v>696</v>
      </c>
      <c r="D60" s="13">
        <v>837</v>
      </c>
      <c r="E60" s="14">
        <v>746</v>
      </c>
      <c r="F60" s="14">
        <v>742</v>
      </c>
      <c r="G60" s="14">
        <v>282</v>
      </c>
      <c r="H60" s="14">
        <v>352</v>
      </c>
      <c r="I60" s="15">
        <v>171</v>
      </c>
      <c r="J60" t="e">
        <f t="shared" si="0"/>
        <v>#N/A</v>
      </c>
    </row>
    <row r="61" spans="1:10">
      <c r="A61" s="4">
        <v>42763</v>
      </c>
      <c r="B61" s="10" t="e">
        <f>RegistrationByDate!Q63</f>
        <v>#N/A</v>
      </c>
      <c r="C61" s="16">
        <v>708</v>
      </c>
      <c r="D61" s="13">
        <v>848</v>
      </c>
      <c r="E61" s="14">
        <v>770</v>
      </c>
      <c r="F61" s="14">
        <v>764</v>
      </c>
      <c r="G61" s="14">
        <v>289</v>
      </c>
      <c r="H61" s="14">
        <v>373</v>
      </c>
      <c r="I61" s="15">
        <v>178</v>
      </c>
      <c r="J61" t="e">
        <f t="shared" si="0"/>
        <v>#N/A</v>
      </c>
    </row>
    <row r="62" spans="1:10">
      <c r="A62" s="4">
        <v>42764</v>
      </c>
      <c r="B62" s="10" t="e">
        <f>RegistrationByDate!Q64</f>
        <v>#N/A</v>
      </c>
      <c r="C62" s="16">
        <v>721</v>
      </c>
      <c r="D62" s="13">
        <v>857</v>
      </c>
      <c r="E62" s="14">
        <v>793</v>
      </c>
      <c r="F62" s="14">
        <v>801</v>
      </c>
      <c r="G62" s="14">
        <v>291</v>
      </c>
      <c r="H62" s="14">
        <v>376</v>
      </c>
      <c r="I62" s="15">
        <v>178</v>
      </c>
      <c r="J62" t="e">
        <f t="shared" si="0"/>
        <v>#N/A</v>
      </c>
    </row>
    <row r="63" spans="1:10">
      <c r="A63" s="4">
        <v>42765</v>
      </c>
      <c r="B63" s="10" t="e">
        <f>RegistrationByDate!Q65</f>
        <v>#N/A</v>
      </c>
      <c r="C63" s="16">
        <v>749</v>
      </c>
      <c r="D63" s="13">
        <v>883</v>
      </c>
      <c r="E63" s="14">
        <v>818</v>
      </c>
      <c r="F63" s="14">
        <v>830</v>
      </c>
      <c r="G63" s="14">
        <v>302</v>
      </c>
      <c r="H63" s="14">
        <v>381</v>
      </c>
      <c r="I63" s="15">
        <v>180</v>
      </c>
      <c r="J63" t="e">
        <f t="shared" si="0"/>
        <v>#N/A</v>
      </c>
    </row>
    <row r="64" spans="1:10">
      <c r="A64" s="4">
        <v>42766</v>
      </c>
      <c r="B64" s="10" t="e">
        <f>RegistrationByDate!Q66</f>
        <v>#N/A</v>
      </c>
      <c r="C64" s="16">
        <v>814</v>
      </c>
      <c r="D64" s="13">
        <v>895</v>
      </c>
      <c r="E64" s="14">
        <v>867</v>
      </c>
      <c r="F64" s="14">
        <v>844</v>
      </c>
      <c r="G64" s="14">
        <v>305</v>
      </c>
      <c r="H64" s="14">
        <v>384</v>
      </c>
      <c r="I64" s="15">
        <v>184</v>
      </c>
      <c r="J64" t="e">
        <f t="shared" si="0"/>
        <v>#N/A</v>
      </c>
    </row>
    <row r="65" spans="1:10">
      <c r="A65" s="4">
        <v>42767</v>
      </c>
      <c r="B65" s="10" t="e">
        <f>RegistrationByDate!Q67</f>
        <v>#N/A</v>
      </c>
      <c r="C65" s="16">
        <v>818</v>
      </c>
      <c r="D65" s="13">
        <v>918</v>
      </c>
      <c r="E65" s="14">
        <v>882</v>
      </c>
      <c r="F65" s="14">
        <v>859</v>
      </c>
      <c r="G65" s="14">
        <v>306</v>
      </c>
      <c r="H65" s="14">
        <v>386</v>
      </c>
      <c r="I65" s="15">
        <v>186</v>
      </c>
      <c r="J65" t="e">
        <f t="shared" si="0"/>
        <v>#N/A</v>
      </c>
    </row>
    <row r="66" spans="1:10">
      <c r="A66" s="4">
        <v>42768</v>
      </c>
      <c r="B66" s="10" t="e">
        <f>RegistrationByDate!Q68</f>
        <v>#N/A</v>
      </c>
      <c r="C66" s="16">
        <v>822</v>
      </c>
      <c r="D66" s="13">
        <v>927</v>
      </c>
      <c r="E66" s="14">
        <v>883</v>
      </c>
      <c r="F66" s="14">
        <v>870</v>
      </c>
      <c r="G66" s="14">
        <v>307</v>
      </c>
      <c r="H66" s="14">
        <v>391</v>
      </c>
      <c r="I66" s="15">
        <v>190</v>
      </c>
      <c r="J66" t="e">
        <f t="shared" si="0"/>
        <v>#N/A</v>
      </c>
    </row>
    <row r="67" spans="1:10">
      <c r="A67" s="4">
        <v>42769</v>
      </c>
      <c r="B67" s="10" t="e">
        <f>RegistrationByDate!Q69</f>
        <v>#N/A</v>
      </c>
      <c r="C67" s="16">
        <v>826</v>
      </c>
      <c r="D67" s="13">
        <v>934</v>
      </c>
      <c r="E67" s="14">
        <v>891</v>
      </c>
      <c r="F67" s="14">
        <v>877</v>
      </c>
      <c r="G67" s="14">
        <v>326</v>
      </c>
      <c r="H67" s="14">
        <v>402</v>
      </c>
      <c r="I67" s="15">
        <v>197</v>
      </c>
      <c r="J67" t="e">
        <f t="shared" ref="J67:J130" si="1">IF(B67&gt;0,B67-D67,"")</f>
        <v>#N/A</v>
      </c>
    </row>
    <row r="68" spans="1:10">
      <c r="A68" s="4">
        <v>42770</v>
      </c>
      <c r="B68" s="10" t="e">
        <f>RegistrationByDate!Q70</f>
        <v>#N/A</v>
      </c>
      <c r="C68" s="16">
        <v>829</v>
      </c>
      <c r="D68" s="13">
        <v>937</v>
      </c>
      <c r="E68" s="14">
        <v>897</v>
      </c>
      <c r="F68" s="14">
        <v>882</v>
      </c>
      <c r="G68" s="14">
        <v>329</v>
      </c>
      <c r="H68" s="14">
        <v>405</v>
      </c>
      <c r="I68" s="15">
        <v>204</v>
      </c>
      <c r="J68" t="e">
        <f t="shared" si="1"/>
        <v>#N/A</v>
      </c>
    </row>
    <row r="69" spans="1:10">
      <c r="A69" s="4">
        <v>42771</v>
      </c>
      <c r="B69" s="10">
        <v>860</v>
      </c>
      <c r="C69" s="16">
        <v>835</v>
      </c>
      <c r="D69" s="13">
        <v>944</v>
      </c>
      <c r="E69" s="14">
        <v>910</v>
      </c>
      <c r="F69" s="14">
        <v>897</v>
      </c>
      <c r="G69" s="14">
        <v>331</v>
      </c>
      <c r="H69" s="14">
        <v>412</v>
      </c>
      <c r="I69" s="15">
        <v>227</v>
      </c>
      <c r="J69">
        <f t="shared" si="1"/>
        <v>-84</v>
      </c>
    </row>
    <row r="70" spans="1:10">
      <c r="A70" s="4">
        <v>42772</v>
      </c>
      <c r="B70" s="10" t="e">
        <f>RegistrationByDate!Q72</f>
        <v>#N/A</v>
      </c>
      <c r="C70" s="16">
        <v>836</v>
      </c>
      <c r="D70" s="13">
        <v>964</v>
      </c>
      <c r="E70" s="14">
        <v>914</v>
      </c>
      <c r="F70" s="14">
        <v>902</v>
      </c>
      <c r="G70" s="14">
        <v>333</v>
      </c>
      <c r="H70" s="14">
        <v>426</v>
      </c>
      <c r="I70" s="15">
        <v>237</v>
      </c>
      <c r="J70" t="e">
        <f t="shared" si="1"/>
        <v>#N/A</v>
      </c>
    </row>
    <row r="71" spans="1:10">
      <c r="A71" s="4">
        <v>42773</v>
      </c>
      <c r="B71" s="10" t="e">
        <f>RegistrationByDate!Q73</f>
        <v>#N/A</v>
      </c>
      <c r="C71" s="16">
        <v>837</v>
      </c>
      <c r="D71" s="13">
        <v>974</v>
      </c>
      <c r="E71" s="14">
        <v>917</v>
      </c>
      <c r="F71" s="14">
        <v>911</v>
      </c>
      <c r="G71" s="14">
        <v>341</v>
      </c>
      <c r="H71" s="14">
        <v>428</v>
      </c>
      <c r="I71" s="15">
        <v>242</v>
      </c>
      <c r="J71" t="e">
        <f t="shared" si="1"/>
        <v>#N/A</v>
      </c>
    </row>
    <row r="72" spans="1:10">
      <c r="A72" s="4">
        <v>42774</v>
      </c>
      <c r="B72" s="10" t="e">
        <f>RegistrationByDate!Q74</f>
        <v>#N/A</v>
      </c>
      <c r="C72" s="16">
        <v>841</v>
      </c>
      <c r="D72" s="13">
        <v>985</v>
      </c>
      <c r="E72" s="14">
        <v>921</v>
      </c>
      <c r="F72" s="14">
        <v>914</v>
      </c>
      <c r="G72" s="14">
        <v>349</v>
      </c>
      <c r="H72" s="14">
        <v>430</v>
      </c>
      <c r="I72" s="15">
        <v>248</v>
      </c>
      <c r="J72" t="e">
        <f t="shared" si="1"/>
        <v>#N/A</v>
      </c>
    </row>
    <row r="73" spans="1:10">
      <c r="A73" s="4">
        <v>42775</v>
      </c>
      <c r="B73" s="10" t="e">
        <f>RegistrationByDate!Q75</f>
        <v>#N/A</v>
      </c>
      <c r="C73" s="16">
        <v>842</v>
      </c>
      <c r="D73" s="13">
        <v>991</v>
      </c>
      <c r="E73" s="14">
        <v>931</v>
      </c>
      <c r="F73" s="14">
        <v>922</v>
      </c>
      <c r="G73" s="14">
        <v>355</v>
      </c>
      <c r="H73" s="14">
        <v>445</v>
      </c>
      <c r="I73" s="15">
        <v>250</v>
      </c>
      <c r="J73" t="e">
        <f t="shared" si="1"/>
        <v>#N/A</v>
      </c>
    </row>
    <row r="74" spans="1:10">
      <c r="A74" s="4">
        <v>42776</v>
      </c>
      <c r="B74" s="10" t="e">
        <f>RegistrationByDate!Q76</f>
        <v>#N/A</v>
      </c>
      <c r="C74" s="16">
        <v>845</v>
      </c>
      <c r="D74" s="13">
        <v>994</v>
      </c>
      <c r="E74" s="14">
        <v>937</v>
      </c>
      <c r="F74" s="14">
        <v>925</v>
      </c>
      <c r="G74" s="14">
        <v>361</v>
      </c>
      <c r="H74" s="14">
        <v>446</v>
      </c>
      <c r="I74" s="15">
        <v>254</v>
      </c>
      <c r="J74" t="e">
        <f t="shared" si="1"/>
        <v>#N/A</v>
      </c>
    </row>
    <row r="75" spans="1:10">
      <c r="A75" s="4">
        <v>42777</v>
      </c>
      <c r="B75" s="10" t="e">
        <f>RegistrationByDate!Q77</f>
        <v>#N/A</v>
      </c>
      <c r="C75" s="16">
        <v>846</v>
      </c>
      <c r="D75" s="13">
        <v>1001</v>
      </c>
      <c r="E75" s="14">
        <v>942</v>
      </c>
      <c r="F75" s="14">
        <v>926</v>
      </c>
      <c r="G75" s="14">
        <v>365</v>
      </c>
      <c r="H75" s="14">
        <v>450</v>
      </c>
      <c r="I75" s="15">
        <v>265</v>
      </c>
      <c r="J75" t="e">
        <f t="shared" si="1"/>
        <v>#N/A</v>
      </c>
    </row>
    <row r="76" spans="1:10">
      <c r="A76" s="4">
        <v>42778</v>
      </c>
      <c r="B76" s="10" t="e">
        <f>RegistrationByDate!Q78</f>
        <v>#N/A</v>
      </c>
      <c r="C76" s="16">
        <v>849</v>
      </c>
      <c r="D76" s="13">
        <v>1012</v>
      </c>
      <c r="E76" s="14">
        <v>949</v>
      </c>
      <c r="F76" s="14">
        <v>932</v>
      </c>
      <c r="G76" s="14">
        <v>371</v>
      </c>
      <c r="H76" s="14">
        <v>455</v>
      </c>
      <c r="I76" s="15">
        <v>274</v>
      </c>
      <c r="J76" t="e">
        <f t="shared" si="1"/>
        <v>#N/A</v>
      </c>
    </row>
    <row r="77" spans="1:10">
      <c r="A77" s="4">
        <v>42779</v>
      </c>
      <c r="B77" s="10" t="e">
        <f>RegistrationByDate!Q79</f>
        <v>#N/A</v>
      </c>
      <c r="C77" s="16">
        <v>852</v>
      </c>
      <c r="D77" s="13">
        <v>1017</v>
      </c>
      <c r="E77" s="14">
        <v>954</v>
      </c>
      <c r="F77" s="14">
        <v>936</v>
      </c>
      <c r="G77" s="14">
        <v>380</v>
      </c>
      <c r="H77" s="14">
        <v>460</v>
      </c>
      <c r="I77" s="15">
        <v>280</v>
      </c>
      <c r="J77" t="e">
        <f t="shared" si="1"/>
        <v>#N/A</v>
      </c>
    </row>
    <row r="78" spans="1:10">
      <c r="A78" s="4">
        <v>42780</v>
      </c>
      <c r="B78" s="10" t="e">
        <f>RegistrationByDate!Q80</f>
        <v>#N/A</v>
      </c>
      <c r="C78" s="16">
        <v>855</v>
      </c>
      <c r="D78" s="13">
        <v>1062</v>
      </c>
      <c r="E78" s="14">
        <v>957</v>
      </c>
      <c r="F78" s="14">
        <v>936</v>
      </c>
      <c r="G78" s="14">
        <v>381</v>
      </c>
      <c r="H78" s="14">
        <v>461</v>
      </c>
      <c r="I78" s="15">
        <v>284</v>
      </c>
      <c r="J78" t="e">
        <f t="shared" si="1"/>
        <v>#N/A</v>
      </c>
    </row>
    <row r="79" spans="1:10">
      <c r="A79" s="4">
        <v>42781</v>
      </c>
      <c r="B79" s="10" t="e">
        <f>RegistrationByDate!Q81</f>
        <v>#N/A</v>
      </c>
      <c r="C79" s="16">
        <v>863</v>
      </c>
      <c r="D79" s="13">
        <v>1085</v>
      </c>
      <c r="E79" s="14">
        <v>963</v>
      </c>
      <c r="F79" s="14">
        <v>939</v>
      </c>
      <c r="G79" s="14">
        <v>383</v>
      </c>
      <c r="H79" s="14">
        <v>463</v>
      </c>
      <c r="I79" s="15">
        <v>286</v>
      </c>
      <c r="J79" t="e">
        <f t="shared" si="1"/>
        <v>#N/A</v>
      </c>
    </row>
    <row r="80" spans="1:10">
      <c r="A80" s="4">
        <v>42782</v>
      </c>
      <c r="B80" s="10" t="e">
        <f>RegistrationByDate!Q82</f>
        <v>#N/A</v>
      </c>
      <c r="C80" s="16">
        <v>864</v>
      </c>
      <c r="D80" s="13">
        <v>1101</v>
      </c>
      <c r="E80" s="14">
        <v>973</v>
      </c>
      <c r="F80" s="14">
        <v>948</v>
      </c>
      <c r="G80" s="14">
        <v>392</v>
      </c>
      <c r="H80" s="14">
        <v>479</v>
      </c>
      <c r="I80" s="15">
        <v>290</v>
      </c>
      <c r="J80" t="e">
        <f t="shared" si="1"/>
        <v>#N/A</v>
      </c>
    </row>
    <row r="81" spans="1:10">
      <c r="A81" s="4">
        <v>42783</v>
      </c>
      <c r="B81" s="10" t="e">
        <f>RegistrationByDate!Q83</f>
        <v>#N/A</v>
      </c>
      <c r="C81" s="16">
        <v>867</v>
      </c>
      <c r="D81" s="13">
        <v>1112</v>
      </c>
      <c r="E81" s="14">
        <v>981</v>
      </c>
      <c r="F81" s="14">
        <v>951</v>
      </c>
      <c r="G81" s="14">
        <v>397</v>
      </c>
      <c r="H81" s="14">
        <v>485</v>
      </c>
      <c r="I81" s="15">
        <v>294</v>
      </c>
      <c r="J81" t="e">
        <f t="shared" si="1"/>
        <v>#N/A</v>
      </c>
    </row>
    <row r="82" spans="1:10">
      <c r="A82" s="4">
        <v>42784</v>
      </c>
      <c r="B82" s="10" t="e">
        <f>RegistrationByDate!Q84</f>
        <v>#N/A</v>
      </c>
      <c r="C82" s="16">
        <v>869</v>
      </c>
      <c r="D82" s="13">
        <v>1122</v>
      </c>
      <c r="E82" s="14">
        <v>989</v>
      </c>
      <c r="F82" s="14">
        <v>952</v>
      </c>
      <c r="G82" s="14">
        <v>404</v>
      </c>
      <c r="H82" s="14">
        <v>514</v>
      </c>
      <c r="I82" s="15">
        <v>299</v>
      </c>
      <c r="J82" t="e">
        <f t="shared" si="1"/>
        <v>#N/A</v>
      </c>
    </row>
    <row r="83" spans="1:10">
      <c r="A83" s="4">
        <v>42785</v>
      </c>
      <c r="B83" s="10" t="e">
        <f>RegistrationByDate!Q85</f>
        <v>#N/A</v>
      </c>
      <c r="C83" s="16">
        <v>876</v>
      </c>
      <c r="D83" s="13">
        <v>1128</v>
      </c>
      <c r="E83" s="14">
        <v>990</v>
      </c>
      <c r="F83" s="14">
        <v>964</v>
      </c>
      <c r="G83" s="14">
        <v>432</v>
      </c>
      <c r="H83" s="14">
        <v>520</v>
      </c>
      <c r="I83" s="15">
        <v>303</v>
      </c>
      <c r="J83" t="e">
        <f t="shared" si="1"/>
        <v>#N/A</v>
      </c>
    </row>
    <row r="84" spans="1:10">
      <c r="A84" s="4">
        <v>42786</v>
      </c>
      <c r="B84" s="10" t="e">
        <f>RegistrationByDate!Q86</f>
        <v>#N/A</v>
      </c>
      <c r="C84" s="16">
        <v>878</v>
      </c>
      <c r="D84" s="13">
        <v>1137</v>
      </c>
      <c r="E84" s="14">
        <v>1025</v>
      </c>
      <c r="F84" s="14">
        <v>969</v>
      </c>
      <c r="G84" s="14">
        <v>437</v>
      </c>
      <c r="H84" s="14">
        <v>527</v>
      </c>
      <c r="I84" s="15">
        <v>307</v>
      </c>
      <c r="J84" t="e">
        <f t="shared" si="1"/>
        <v>#N/A</v>
      </c>
    </row>
    <row r="85" spans="1:10">
      <c r="A85" s="4">
        <v>42787</v>
      </c>
      <c r="B85" s="10" t="e">
        <f>RegistrationByDate!Q87</f>
        <v>#N/A</v>
      </c>
      <c r="C85" s="16">
        <v>883</v>
      </c>
      <c r="D85" s="13">
        <v>1143</v>
      </c>
      <c r="E85" s="14">
        <v>1054</v>
      </c>
      <c r="F85" s="14">
        <v>984</v>
      </c>
      <c r="G85" s="14">
        <v>441</v>
      </c>
      <c r="H85" s="14">
        <v>532</v>
      </c>
      <c r="I85" s="15">
        <v>324</v>
      </c>
      <c r="J85" t="e">
        <f t="shared" si="1"/>
        <v>#N/A</v>
      </c>
    </row>
    <row r="86" spans="1:10">
      <c r="A86" s="4">
        <v>42788</v>
      </c>
      <c r="B86" s="10" t="e">
        <f>RegistrationByDate!Q88</f>
        <v>#N/A</v>
      </c>
      <c r="C86" s="16">
        <v>885</v>
      </c>
      <c r="D86" s="13">
        <v>1148</v>
      </c>
      <c r="E86" s="14">
        <v>1078</v>
      </c>
      <c r="F86" s="14">
        <v>997</v>
      </c>
      <c r="G86" s="14">
        <v>454</v>
      </c>
      <c r="H86" s="14">
        <v>535</v>
      </c>
      <c r="I86" s="15">
        <v>327</v>
      </c>
      <c r="J86" t="e">
        <f t="shared" si="1"/>
        <v>#N/A</v>
      </c>
    </row>
    <row r="87" spans="1:10">
      <c r="A87" s="4">
        <v>42789</v>
      </c>
      <c r="B87" s="10" t="e">
        <f>RegistrationByDate!Q89</f>
        <v>#N/A</v>
      </c>
      <c r="C87" s="16">
        <v>888</v>
      </c>
      <c r="D87" s="13">
        <v>1149</v>
      </c>
      <c r="E87" s="14">
        <v>1090</v>
      </c>
      <c r="F87" s="14">
        <v>1003</v>
      </c>
      <c r="G87" s="14">
        <v>462</v>
      </c>
      <c r="H87" s="14">
        <v>549</v>
      </c>
      <c r="I87" s="15">
        <v>327</v>
      </c>
      <c r="J87" t="e">
        <f t="shared" si="1"/>
        <v>#N/A</v>
      </c>
    </row>
    <row r="88" spans="1:10">
      <c r="A88" s="4">
        <v>42790</v>
      </c>
      <c r="B88" s="10" t="e">
        <f>RegistrationByDate!Q90</f>
        <v>#N/A</v>
      </c>
      <c r="C88" s="16">
        <v>891</v>
      </c>
      <c r="D88" s="13">
        <v>1157</v>
      </c>
      <c r="E88" s="14">
        <v>1090</v>
      </c>
      <c r="F88" s="14">
        <v>1014</v>
      </c>
      <c r="G88" s="14">
        <v>470</v>
      </c>
      <c r="H88" s="14">
        <v>570</v>
      </c>
      <c r="I88" s="15">
        <v>332</v>
      </c>
      <c r="J88" t="e">
        <f t="shared" si="1"/>
        <v>#N/A</v>
      </c>
    </row>
    <row r="89" spans="1:10">
      <c r="A89" s="4">
        <v>42791</v>
      </c>
      <c r="B89" s="10" t="e">
        <f>RegistrationByDate!Q91</f>
        <v>#N/A</v>
      </c>
      <c r="C89" s="16">
        <v>893</v>
      </c>
      <c r="D89" s="13">
        <v>1159</v>
      </c>
      <c r="E89" s="14">
        <v>1091</v>
      </c>
      <c r="F89" s="14">
        <v>1021</v>
      </c>
      <c r="G89" s="14">
        <v>485</v>
      </c>
      <c r="H89" s="14">
        <v>580</v>
      </c>
      <c r="I89" s="15">
        <v>339</v>
      </c>
      <c r="J89" t="e">
        <f t="shared" si="1"/>
        <v>#N/A</v>
      </c>
    </row>
    <row r="90" spans="1:10">
      <c r="A90" s="4">
        <v>42792</v>
      </c>
      <c r="B90" s="10" t="e">
        <f>RegistrationByDate!Q92</f>
        <v>#N/A</v>
      </c>
      <c r="C90" s="16">
        <v>898</v>
      </c>
      <c r="D90" s="13">
        <v>1162</v>
      </c>
      <c r="E90" s="14">
        <v>1094</v>
      </c>
      <c r="F90" s="14">
        <v>1029</v>
      </c>
      <c r="G90" s="14">
        <v>504</v>
      </c>
      <c r="H90" s="14">
        <v>595</v>
      </c>
      <c r="I90" s="15">
        <v>342</v>
      </c>
      <c r="J90" t="e">
        <f t="shared" si="1"/>
        <v>#N/A</v>
      </c>
    </row>
    <row r="91" spans="1:10">
      <c r="A91" s="4">
        <v>42793</v>
      </c>
      <c r="B91" s="10" t="e">
        <f>RegistrationByDate!Q93</f>
        <v>#N/A</v>
      </c>
      <c r="C91" s="16">
        <v>900</v>
      </c>
      <c r="D91" s="13">
        <v>1168</v>
      </c>
      <c r="E91" s="14">
        <v>1098</v>
      </c>
      <c r="F91" s="14">
        <v>1034</v>
      </c>
      <c r="G91" s="14">
        <v>541</v>
      </c>
      <c r="H91" s="14">
        <v>627</v>
      </c>
      <c r="I91" s="15">
        <v>346</v>
      </c>
      <c r="J91" t="e">
        <f t="shared" si="1"/>
        <v>#N/A</v>
      </c>
    </row>
    <row r="92" spans="1:10">
      <c r="A92" s="4">
        <v>42794</v>
      </c>
      <c r="B92" s="10" t="e">
        <f>RegistrationByDate!Q94</f>
        <v>#N/A</v>
      </c>
      <c r="C92" s="16">
        <v>908</v>
      </c>
      <c r="D92" s="13">
        <v>1174</v>
      </c>
      <c r="E92" s="14">
        <v>1109</v>
      </c>
      <c r="F92" s="14">
        <v>1034</v>
      </c>
      <c r="G92" s="14">
        <v>548</v>
      </c>
      <c r="H92" s="14">
        <v>634</v>
      </c>
      <c r="I92" s="15">
        <v>347</v>
      </c>
      <c r="J92" t="e">
        <f t="shared" si="1"/>
        <v>#N/A</v>
      </c>
    </row>
    <row r="93" spans="1:10">
      <c r="A93" s="4">
        <v>42795</v>
      </c>
      <c r="B93" s="10" t="e">
        <f>RegistrationByDate!Q95</f>
        <v>#N/A</v>
      </c>
      <c r="C93" s="16">
        <v>912</v>
      </c>
      <c r="D93" s="13">
        <v>1176</v>
      </c>
      <c r="E93" s="14">
        <v>1112</v>
      </c>
      <c r="F93" s="14">
        <v>1034</v>
      </c>
      <c r="G93" s="14">
        <v>559</v>
      </c>
      <c r="H93" s="14">
        <v>689</v>
      </c>
      <c r="I93" s="15">
        <v>356</v>
      </c>
      <c r="J93" t="e">
        <f t="shared" si="1"/>
        <v>#N/A</v>
      </c>
    </row>
    <row r="94" spans="1:10">
      <c r="A94" s="4">
        <v>42796</v>
      </c>
      <c r="B94" s="10" t="e">
        <f>RegistrationByDate!Q96</f>
        <v>#N/A</v>
      </c>
      <c r="C94" s="16">
        <v>916</v>
      </c>
      <c r="D94" s="13">
        <v>1177</v>
      </c>
      <c r="E94" s="14">
        <v>1117</v>
      </c>
      <c r="F94" s="14">
        <v>1034</v>
      </c>
      <c r="G94" s="14">
        <v>567</v>
      </c>
      <c r="H94" s="14">
        <v>695</v>
      </c>
      <c r="I94" s="15">
        <v>359</v>
      </c>
      <c r="J94" t="e">
        <f t="shared" si="1"/>
        <v>#N/A</v>
      </c>
    </row>
    <row r="95" spans="1:10">
      <c r="A95" s="4">
        <v>42797</v>
      </c>
      <c r="B95" s="10" t="e">
        <f>RegistrationByDate!Q97</f>
        <v>#N/A</v>
      </c>
      <c r="C95" s="16">
        <v>923</v>
      </c>
      <c r="D95" s="13">
        <v>1178</v>
      </c>
      <c r="E95" s="14">
        <v>1124</v>
      </c>
      <c r="F95" s="13">
        <v>1038</v>
      </c>
      <c r="G95" s="14">
        <v>580</v>
      </c>
      <c r="H95" s="14">
        <v>699</v>
      </c>
      <c r="I95" s="15">
        <v>363</v>
      </c>
      <c r="J95" t="e">
        <f t="shared" si="1"/>
        <v>#N/A</v>
      </c>
    </row>
    <row r="96" spans="1:10">
      <c r="A96" s="4">
        <v>42798</v>
      </c>
      <c r="B96" s="10" t="e">
        <f>RegistrationByDate!Q98</f>
        <v>#N/A</v>
      </c>
      <c r="C96" s="16">
        <v>926</v>
      </c>
      <c r="D96" s="13">
        <v>1180</v>
      </c>
      <c r="E96" s="14">
        <v>1124</v>
      </c>
      <c r="F96" s="14">
        <v>1038</v>
      </c>
      <c r="G96" s="14">
        <v>580</v>
      </c>
      <c r="H96" s="14">
        <v>700</v>
      </c>
      <c r="I96" s="15">
        <v>372</v>
      </c>
      <c r="J96" t="e">
        <f t="shared" si="1"/>
        <v>#N/A</v>
      </c>
    </row>
    <row r="97" spans="1:10">
      <c r="A97" s="4">
        <v>42799</v>
      </c>
      <c r="B97" s="10" t="e">
        <f>RegistrationByDate!Q99</f>
        <v>#N/A</v>
      </c>
      <c r="C97" s="16">
        <v>927</v>
      </c>
      <c r="D97" s="13">
        <v>1181</v>
      </c>
      <c r="E97" s="14">
        <v>1124</v>
      </c>
      <c r="F97" s="14">
        <v>1038</v>
      </c>
      <c r="G97" s="14">
        <v>583</v>
      </c>
      <c r="H97" s="14">
        <v>707</v>
      </c>
      <c r="I97" s="15">
        <v>405</v>
      </c>
      <c r="J97" t="e">
        <f t="shared" si="1"/>
        <v>#N/A</v>
      </c>
    </row>
    <row r="98" spans="1:10">
      <c r="A98" s="4">
        <v>42800</v>
      </c>
      <c r="B98" s="10" t="e">
        <f>RegistrationByDate!Q100</f>
        <v>#N/A</v>
      </c>
      <c r="C98" s="16">
        <v>930</v>
      </c>
      <c r="D98" s="13">
        <v>1183</v>
      </c>
      <c r="E98" s="14">
        <v>1126</v>
      </c>
      <c r="F98" s="14">
        <v>1038</v>
      </c>
      <c r="G98" s="14">
        <v>585</v>
      </c>
      <c r="H98" s="14">
        <v>712</v>
      </c>
      <c r="I98" s="15">
        <v>410</v>
      </c>
      <c r="J98" t="e">
        <f t="shared" si="1"/>
        <v>#N/A</v>
      </c>
    </row>
    <row r="99" spans="1:10">
      <c r="A99" s="4">
        <v>42801</v>
      </c>
      <c r="B99" s="10" t="e">
        <f>RegistrationByDate!Q101</f>
        <v>#N/A</v>
      </c>
      <c r="C99" s="16">
        <v>936</v>
      </c>
      <c r="D99" s="13">
        <v>1185</v>
      </c>
      <c r="E99" s="14">
        <v>1128</v>
      </c>
      <c r="F99" s="14">
        <v>1038</v>
      </c>
      <c r="G99" s="14">
        <v>587</v>
      </c>
      <c r="H99" s="14">
        <v>714</v>
      </c>
      <c r="I99" s="15">
        <v>417</v>
      </c>
      <c r="J99" t="e">
        <f t="shared" si="1"/>
        <v>#N/A</v>
      </c>
    </row>
    <row r="100" spans="1:10">
      <c r="A100" s="4">
        <v>42802</v>
      </c>
      <c r="B100" s="10" t="e">
        <f>RegistrationByDate!Q102</f>
        <v>#N/A</v>
      </c>
      <c r="C100" s="16">
        <v>953</v>
      </c>
      <c r="D100" s="13">
        <v>1194</v>
      </c>
      <c r="E100" s="14">
        <v>1130</v>
      </c>
      <c r="F100" s="14">
        <v>1038</v>
      </c>
      <c r="G100" s="14">
        <v>589</v>
      </c>
      <c r="H100" s="14">
        <v>717</v>
      </c>
      <c r="I100" s="15">
        <v>426</v>
      </c>
      <c r="J100" t="e">
        <f t="shared" si="1"/>
        <v>#N/A</v>
      </c>
    </row>
    <row r="101" spans="1:10">
      <c r="A101" s="4">
        <v>42803</v>
      </c>
      <c r="B101" s="10" t="e">
        <f>RegistrationByDate!Q103</f>
        <v>#N/A</v>
      </c>
      <c r="C101" s="16">
        <v>958</v>
      </c>
      <c r="D101" s="13">
        <v>1195</v>
      </c>
      <c r="E101" s="14">
        <v>1130</v>
      </c>
      <c r="F101" s="14">
        <v>1038</v>
      </c>
      <c r="G101" s="14">
        <v>603</v>
      </c>
      <c r="H101" s="14">
        <v>722</v>
      </c>
      <c r="I101" s="15">
        <v>428</v>
      </c>
      <c r="J101" t="e">
        <f t="shared" si="1"/>
        <v>#N/A</v>
      </c>
    </row>
    <row r="102" spans="1:10">
      <c r="A102" s="4">
        <v>42804</v>
      </c>
      <c r="B102" s="10" t="e">
        <f>RegistrationByDate!Q104</f>
        <v>#N/A</v>
      </c>
      <c r="C102" s="16">
        <v>961</v>
      </c>
      <c r="D102" s="13">
        <v>1217</v>
      </c>
      <c r="E102" s="14">
        <v>1130</v>
      </c>
      <c r="F102" s="14">
        <v>1038</v>
      </c>
      <c r="G102" s="14">
        <v>607</v>
      </c>
      <c r="H102" s="14">
        <v>728</v>
      </c>
      <c r="I102" s="15">
        <v>438</v>
      </c>
      <c r="J102" t="e">
        <f t="shared" si="1"/>
        <v>#N/A</v>
      </c>
    </row>
    <row r="103" spans="1:10">
      <c r="A103" s="4">
        <v>42805</v>
      </c>
      <c r="B103" s="10" t="e">
        <f>RegistrationByDate!Q105</f>
        <v>#N/A</v>
      </c>
      <c r="C103" s="16">
        <v>965</v>
      </c>
      <c r="D103" s="13">
        <v>1221</v>
      </c>
      <c r="E103" s="14">
        <v>1132</v>
      </c>
      <c r="F103" s="14">
        <v>1038</v>
      </c>
      <c r="G103" s="14">
        <v>615</v>
      </c>
      <c r="H103" s="14">
        <v>734</v>
      </c>
      <c r="I103" s="15">
        <v>442</v>
      </c>
      <c r="J103" t="e">
        <f t="shared" si="1"/>
        <v>#N/A</v>
      </c>
    </row>
    <row r="104" spans="1:10">
      <c r="A104" s="4">
        <v>42806</v>
      </c>
      <c r="B104" s="10" t="e">
        <f>RegistrationByDate!Q106</f>
        <v>#N/A</v>
      </c>
      <c r="C104" s="16">
        <v>971</v>
      </c>
      <c r="D104" s="13">
        <v>1226</v>
      </c>
      <c r="E104" s="14">
        <v>1132</v>
      </c>
      <c r="F104" s="14">
        <v>1038</v>
      </c>
      <c r="G104" s="14">
        <v>622</v>
      </c>
      <c r="H104" s="14">
        <v>746</v>
      </c>
      <c r="I104" s="15">
        <v>449</v>
      </c>
      <c r="J104" t="e">
        <f t="shared" si="1"/>
        <v>#N/A</v>
      </c>
    </row>
    <row r="105" spans="1:10">
      <c r="A105" s="4">
        <v>42807</v>
      </c>
      <c r="B105" s="10" t="e">
        <f>RegistrationByDate!Q107</f>
        <v>#N/A</v>
      </c>
      <c r="C105" s="16">
        <v>981</v>
      </c>
      <c r="D105" s="13">
        <v>1227</v>
      </c>
      <c r="E105" s="14">
        <v>1133</v>
      </c>
      <c r="F105" s="14">
        <v>1038</v>
      </c>
      <c r="G105" s="14">
        <v>626</v>
      </c>
      <c r="H105" s="14">
        <v>752</v>
      </c>
      <c r="I105" s="15">
        <v>460</v>
      </c>
      <c r="J105" t="e">
        <f t="shared" si="1"/>
        <v>#N/A</v>
      </c>
    </row>
    <row r="106" spans="1:10">
      <c r="A106" s="4">
        <v>42808</v>
      </c>
      <c r="B106" s="10" t="e">
        <f>RegistrationByDate!Q108</f>
        <v>#N/A</v>
      </c>
      <c r="C106" s="16">
        <v>988</v>
      </c>
      <c r="D106" s="13">
        <v>1228</v>
      </c>
      <c r="E106" s="14">
        <v>1137</v>
      </c>
      <c r="F106" s="14">
        <v>1038</v>
      </c>
      <c r="G106" s="14">
        <v>628</v>
      </c>
      <c r="H106" s="14">
        <v>760</v>
      </c>
      <c r="I106" s="15">
        <v>470</v>
      </c>
      <c r="J106" t="e">
        <f t="shared" si="1"/>
        <v>#N/A</v>
      </c>
    </row>
    <row r="107" spans="1:10">
      <c r="A107" s="4">
        <v>42809</v>
      </c>
      <c r="B107" s="10" t="e">
        <f>RegistrationByDate!Q109</f>
        <v>#N/A</v>
      </c>
      <c r="C107" s="16">
        <v>991</v>
      </c>
      <c r="D107" s="13">
        <v>1232</v>
      </c>
      <c r="E107" s="14">
        <v>1138</v>
      </c>
      <c r="F107" s="14">
        <v>1038</v>
      </c>
      <c r="G107" s="14">
        <v>635</v>
      </c>
      <c r="H107" s="14">
        <v>762</v>
      </c>
      <c r="I107" s="15">
        <v>489</v>
      </c>
      <c r="J107" t="e">
        <f t="shared" si="1"/>
        <v>#N/A</v>
      </c>
    </row>
    <row r="108" spans="1:10">
      <c r="A108" s="4">
        <v>42810</v>
      </c>
      <c r="B108" s="10" t="e">
        <f>RegistrationByDate!Q110</f>
        <v>#N/A</v>
      </c>
      <c r="C108" s="16">
        <v>998</v>
      </c>
      <c r="D108" s="16"/>
      <c r="E108" s="14">
        <v>1138</v>
      </c>
      <c r="F108" s="14">
        <v>1038</v>
      </c>
      <c r="G108" s="14">
        <v>640</v>
      </c>
      <c r="H108" s="14">
        <v>772</v>
      </c>
      <c r="I108" s="15">
        <v>491</v>
      </c>
      <c r="J108" t="e">
        <f t="shared" si="1"/>
        <v>#N/A</v>
      </c>
    </row>
    <row r="109" spans="1:10">
      <c r="A109" s="4">
        <v>42811</v>
      </c>
      <c r="B109" s="10" t="e">
        <f>RegistrationByDate!Q111</f>
        <v>#N/A</v>
      </c>
      <c r="C109" s="16">
        <v>1010</v>
      </c>
      <c r="D109" s="16"/>
      <c r="E109" s="14">
        <v>1138</v>
      </c>
      <c r="F109" s="14">
        <v>1038</v>
      </c>
      <c r="G109" s="14">
        <v>652</v>
      </c>
      <c r="H109" s="14">
        <v>783</v>
      </c>
      <c r="I109" s="15">
        <v>498</v>
      </c>
      <c r="J109" t="e">
        <f t="shared" si="1"/>
        <v>#N/A</v>
      </c>
    </row>
    <row r="110" spans="1:10">
      <c r="A110" s="4">
        <v>42812</v>
      </c>
      <c r="B110" s="10" t="e">
        <f>RegistrationByDate!Q112</f>
        <v>#N/A</v>
      </c>
      <c r="C110" s="16">
        <v>1015</v>
      </c>
      <c r="D110" s="16"/>
      <c r="E110" s="14">
        <v>1138</v>
      </c>
      <c r="F110" s="14">
        <v>1038</v>
      </c>
      <c r="G110" s="14">
        <v>661</v>
      </c>
      <c r="H110" s="14">
        <v>791</v>
      </c>
      <c r="I110" s="15">
        <v>505</v>
      </c>
      <c r="J110" t="e">
        <f t="shared" si="1"/>
        <v>#N/A</v>
      </c>
    </row>
    <row r="111" spans="1:10">
      <c r="A111" s="4">
        <v>42813</v>
      </c>
      <c r="B111" s="10" t="e">
        <f>RegistrationByDate!Q113</f>
        <v>#N/A</v>
      </c>
      <c r="C111" s="16">
        <v>1023</v>
      </c>
      <c r="D111" s="16"/>
      <c r="E111" s="14">
        <v>1140</v>
      </c>
      <c r="F111" s="14">
        <v>1038</v>
      </c>
      <c r="G111" s="14">
        <v>665</v>
      </c>
      <c r="H111" s="14">
        <v>796</v>
      </c>
      <c r="I111" s="15">
        <v>520</v>
      </c>
      <c r="J111" t="e">
        <f t="shared" si="1"/>
        <v>#N/A</v>
      </c>
    </row>
    <row r="112" spans="1:10">
      <c r="A112" s="4">
        <v>42814</v>
      </c>
      <c r="B112" s="10" t="e">
        <f>RegistrationByDate!Q114</f>
        <v>#N/A</v>
      </c>
      <c r="C112" s="16">
        <v>1031</v>
      </c>
      <c r="D112" s="16"/>
      <c r="E112" s="14">
        <v>1143</v>
      </c>
      <c r="F112" s="14">
        <v>1038</v>
      </c>
      <c r="G112" s="14">
        <v>668</v>
      </c>
      <c r="H112" s="14">
        <v>812</v>
      </c>
      <c r="I112" s="15">
        <v>521</v>
      </c>
      <c r="J112" t="e">
        <f t="shared" si="1"/>
        <v>#N/A</v>
      </c>
    </row>
    <row r="113" spans="1:10">
      <c r="A113" s="4">
        <v>42815</v>
      </c>
      <c r="B113" s="10" t="e">
        <f>RegistrationByDate!Q115</f>
        <v>#N/A</v>
      </c>
      <c r="C113" s="16">
        <v>1035</v>
      </c>
      <c r="D113" s="16"/>
      <c r="E113" s="14">
        <v>1145</v>
      </c>
      <c r="F113" s="14">
        <v>1038</v>
      </c>
      <c r="G113" s="14">
        <v>675</v>
      </c>
      <c r="H113" s="14">
        <v>817</v>
      </c>
      <c r="I113" s="15">
        <v>531</v>
      </c>
      <c r="J113" t="e">
        <f t="shared" si="1"/>
        <v>#N/A</v>
      </c>
    </row>
    <row r="114" spans="1:10">
      <c r="A114" s="4">
        <v>42816</v>
      </c>
      <c r="B114" s="10" t="e">
        <f>RegistrationByDate!Q116</f>
        <v>#N/A</v>
      </c>
      <c r="C114" s="16">
        <v>1052</v>
      </c>
      <c r="D114" s="16"/>
      <c r="E114" s="14">
        <v>1147</v>
      </c>
      <c r="F114" s="14">
        <v>1038</v>
      </c>
      <c r="G114" s="14">
        <v>682</v>
      </c>
      <c r="H114" s="14">
        <v>821</v>
      </c>
      <c r="I114" s="15">
        <v>533</v>
      </c>
      <c r="J114" t="e">
        <f t="shared" si="1"/>
        <v>#N/A</v>
      </c>
    </row>
    <row r="115" spans="1:10">
      <c r="A115" s="4">
        <v>42817</v>
      </c>
      <c r="B115" s="10" t="e">
        <f>RegistrationByDate!Q117</f>
        <v>#N/A</v>
      </c>
      <c r="C115" s="16">
        <v>1065</v>
      </c>
      <c r="D115" s="16"/>
      <c r="E115" s="14">
        <v>1147</v>
      </c>
      <c r="F115" s="14">
        <v>1038</v>
      </c>
      <c r="G115" s="14">
        <v>691</v>
      </c>
      <c r="H115" s="14">
        <v>830</v>
      </c>
      <c r="I115" s="15">
        <v>541</v>
      </c>
      <c r="J115" t="e">
        <f t="shared" si="1"/>
        <v>#N/A</v>
      </c>
    </row>
    <row r="116" spans="1:10">
      <c r="A116" s="4">
        <v>42818</v>
      </c>
      <c r="B116" s="10" t="e">
        <f>RegistrationByDate!Q118</f>
        <v>#N/A</v>
      </c>
      <c r="C116" s="16">
        <v>1072</v>
      </c>
      <c r="D116" s="16"/>
      <c r="E116" s="14">
        <v>1147</v>
      </c>
      <c r="F116" s="14">
        <v>1038</v>
      </c>
      <c r="G116" s="14">
        <v>699</v>
      </c>
      <c r="H116" s="14">
        <v>840</v>
      </c>
      <c r="I116" s="15">
        <v>543</v>
      </c>
      <c r="J116" t="e">
        <f t="shared" si="1"/>
        <v>#N/A</v>
      </c>
    </row>
    <row r="117" spans="1:10">
      <c r="A117" s="4">
        <v>42819</v>
      </c>
      <c r="B117" s="10" t="e">
        <f>RegistrationByDate!Q119</f>
        <v>#N/A</v>
      </c>
      <c r="C117" s="16">
        <v>1080</v>
      </c>
      <c r="D117" s="16"/>
      <c r="E117" s="14">
        <v>1147</v>
      </c>
      <c r="F117" s="14">
        <v>1038</v>
      </c>
      <c r="G117" s="14">
        <v>702</v>
      </c>
      <c r="H117" s="14">
        <v>852</v>
      </c>
      <c r="I117" s="15">
        <v>548</v>
      </c>
      <c r="J117" t="e">
        <f t="shared" si="1"/>
        <v>#N/A</v>
      </c>
    </row>
    <row r="118" spans="1:10">
      <c r="A118" s="4">
        <v>42820</v>
      </c>
      <c r="B118" s="10" t="e">
        <f>RegistrationByDate!Q120</f>
        <v>#N/A</v>
      </c>
      <c r="C118" s="16">
        <v>1090</v>
      </c>
      <c r="D118" s="16"/>
      <c r="E118" s="14">
        <v>1150</v>
      </c>
      <c r="F118" s="14">
        <v>1038</v>
      </c>
      <c r="G118" s="14">
        <v>704</v>
      </c>
      <c r="H118" s="14">
        <v>860</v>
      </c>
      <c r="I118" s="15">
        <v>569</v>
      </c>
      <c r="J118" t="e">
        <f t="shared" si="1"/>
        <v>#N/A</v>
      </c>
    </row>
    <row r="119" spans="1:10">
      <c r="A119" s="4">
        <v>42821</v>
      </c>
      <c r="B119" s="10" t="e">
        <f>RegistrationByDate!Q121</f>
        <v>#N/A</v>
      </c>
      <c r="C119" s="16">
        <v>1102</v>
      </c>
      <c r="D119" s="16"/>
      <c r="E119" s="14">
        <v>1153</v>
      </c>
      <c r="F119" s="14">
        <v>1038</v>
      </c>
      <c r="G119" s="14">
        <v>707</v>
      </c>
      <c r="H119" s="14">
        <v>865</v>
      </c>
      <c r="I119" s="15">
        <v>584</v>
      </c>
      <c r="J119" t="e">
        <f t="shared" si="1"/>
        <v>#N/A</v>
      </c>
    </row>
    <row r="120" spans="1:10">
      <c r="A120" s="4">
        <v>42822</v>
      </c>
      <c r="B120" s="10" t="e">
        <f>RegistrationByDate!Q122</f>
        <v>#N/A</v>
      </c>
      <c r="C120" s="16">
        <v>1103</v>
      </c>
      <c r="D120" s="16"/>
      <c r="E120" s="14">
        <v>1161</v>
      </c>
      <c r="F120" s="14">
        <v>1038</v>
      </c>
      <c r="G120" s="14">
        <v>708</v>
      </c>
      <c r="H120" s="14">
        <v>879</v>
      </c>
      <c r="I120" s="15">
        <v>595</v>
      </c>
      <c r="J120" t="e">
        <f t="shared" si="1"/>
        <v>#N/A</v>
      </c>
    </row>
    <row r="121" spans="1:10">
      <c r="A121" s="4">
        <v>42823</v>
      </c>
      <c r="B121" s="10" t="e">
        <f>RegistrationByDate!Q123</f>
        <v>#N/A</v>
      </c>
      <c r="C121" s="16">
        <v>1119</v>
      </c>
      <c r="D121" s="16"/>
      <c r="E121" s="14">
        <v>1165</v>
      </c>
      <c r="F121" s="14">
        <v>1038</v>
      </c>
      <c r="G121" s="14">
        <v>710</v>
      </c>
      <c r="H121" s="14">
        <v>886</v>
      </c>
      <c r="I121" s="15">
        <v>604</v>
      </c>
      <c r="J121" t="e">
        <f t="shared" si="1"/>
        <v>#N/A</v>
      </c>
    </row>
    <row r="122" spans="1:10">
      <c r="A122" s="4">
        <v>42824</v>
      </c>
      <c r="B122" s="10" t="e">
        <f>RegistrationByDate!Q124</f>
        <v>#N/A</v>
      </c>
      <c r="C122" s="16">
        <v>1119</v>
      </c>
      <c r="D122" s="16"/>
      <c r="E122" s="14">
        <v>1165</v>
      </c>
      <c r="F122" s="14">
        <v>1038</v>
      </c>
      <c r="G122" s="14">
        <v>717</v>
      </c>
      <c r="H122" s="14">
        <v>901</v>
      </c>
      <c r="I122" s="15">
        <v>625</v>
      </c>
      <c r="J122" t="e">
        <f t="shared" si="1"/>
        <v>#N/A</v>
      </c>
    </row>
    <row r="123" spans="1:10">
      <c r="A123" s="4">
        <v>42825</v>
      </c>
      <c r="B123" s="10" t="e">
        <f>RegistrationByDate!Q125</f>
        <v>#N/A</v>
      </c>
      <c r="C123" s="16">
        <v>1120</v>
      </c>
      <c r="D123" s="16"/>
      <c r="E123" s="14">
        <v>1167</v>
      </c>
      <c r="F123" s="14">
        <v>1038</v>
      </c>
      <c r="G123" s="14">
        <v>722</v>
      </c>
      <c r="H123" s="14">
        <v>909</v>
      </c>
      <c r="I123" s="15">
        <v>662</v>
      </c>
      <c r="J123" t="e">
        <f t="shared" si="1"/>
        <v>#N/A</v>
      </c>
    </row>
    <row r="124" spans="1:10">
      <c r="A124" s="4">
        <v>42826</v>
      </c>
      <c r="B124" s="10" t="e">
        <f>RegistrationByDate!Q126</f>
        <v>#N/A</v>
      </c>
      <c r="C124" s="16">
        <v>1127</v>
      </c>
      <c r="D124" s="16"/>
      <c r="E124" s="14">
        <v>1169</v>
      </c>
      <c r="F124" s="14">
        <v>1038</v>
      </c>
      <c r="G124" s="14">
        <v>726</v>
      </c>
      <c r="H124" s="14">
        <v>920</v>
      </c>
      <c r="I124" s="15">
        <v>669</v>
      </c>
      <c r="J124" t="e">
        <f t="shared" si="1"/>
        <v>#N/A</v>
      </c>
    </row>
    <row r="125" spans="1:10">
      <c r="A125" s="4">
        <v>42827</v>
      </c>
      <c r="B125" s="10" t="e">
        <f>RegistrationByDate!Q127</f>
        <v>#N/A</v>
      </c>
      <c r="C125" s="16">
        <v>1139</v>
      </c>
      <c r="D125" s="16"/>
      <c r="E125" s="14">
        <v>1173</v>
      </c>
      <c r="F125" s="14">
        <v>1038</v>
      </c>
      <c r="G125" s="14">
        <v>736</v>
      </c>
      <c r="H125" s="14">
        <v>929</v>
      </c>
      <c r="I125" s="15">
        <v>686</v>
      </c>
      <c r="J125" t="e">
        <f t="shared" si="1"/>
        <v>#N/A</v>
      </c>
    </row>
    <row r="126" spans="1:10">
      <c r="A126" s="4">
        <v>42828</v>
      </c>
      <c r="B126" s="10" t="e">
        <f>RegistrationByDate!Q128</f>
        <v>#N/A</v>
      </c>
      <c r="C126" s="16">
        <v>1143</v>
      </c>
      <c r="D126" s="16"/>
      <c r="E126" s="14">
        <v>1181</v>
      </c>
      <c r="F126" s="14">
        <v>1038</v>
      </c>
      <c r="G126" s="14">
        <v>738</v>
      </c>
      <c r="H126" s="14">
        <v>936</v>
      </c>
      <c r="I126" s="15">
        <v>691</v>
      </c>
      <c r="J126" t="e">
        <f t="shared" si="1"/>
        <v>#N/A</v>
      </c>
    </row>
    <row r="127" spans="1:10">
      <c r="A127" s="4">
        <v>42829</v>
      </c>
      <c r="B127" s="10" t="e">
        <f>RegistrationByDate!Q129</f>
        <v>#N/A</v>
      </c>
      <c r="C127" s="16">
        <v>1150</v>
      </c>
      <c r="D127" s="16"/>
      <c r="E127" s="14">
        <v>1183</v>
      </c>
      <c r="F127" s="14">
        <v>1038</v>
      </c>
      <c r="G127" s="14">
        <v>740</v>
      </c>
      <c r="H127" s="14">
        <v>943</v>
      </c>
      <c r="I127" s="15">
        <v>722</v>
      </c>
      <c r="J127" t="e">
        <f t="shared" si="1"/>
        <v>#N/A</v>
      </c>
    </row>
    <row r="128" spans="1:10">
      <c r="A128" s="4">
        <v>42830</v>
      </c>
      <c r="B128" s="10" t="e">
        <f>RegistrationByDate!Q130</f>
        <v>#N/A</v>
      </c>
      <c r="C128" s="16">
        <v>1153</v>
      </c>
      <c r="D128" s="16"/>
      <c r="E128" s="14">
        <v>1184</v>
      </c>
      <c r="F128" s="14">
        <v>1038</v>
      </c>
      <c r="G128" s="14">
        <v>751</v>
      </c>
      <c r="H128" s="14">
        <v>943</v>
      </c>
      <c r="I128" s="15">
        <v>730</v>
      </c>
      <c r="J128" t="e">
        <f t="shared" si="1"/>
        <v>#N/A</v>
      </c>
    </row>
    <row r="129" spans="1:10">
      <c r="A129" s="4">
        <v>42831</v>
      </c>
      <c r="B129" s="10" t="e">
        <f>RegistrationByDate!Q131</f>
        <v>#N/A</v>
      </c>
      <c r="C129" s="16">
        <v>1158</v>
      </c>
      <c r="D129" s="16"/>
      <c r="E129" s="14">
        <v>1185</v>
      </c>
      <c r="F129" s="14">
        <v>1038</v>
      </c>
      <c r="G129" s="14">
        <v>768</v>
      </c>
      <c r="H129" s="14">
        <v>955</v>
      </c>
      <c r="I129" s="15">
        <v>754</v>
      </c>
      <c r="J129" t="e">
        <f t="shared" si="1"/>
        <v>#N/A</v>
      </c>
    </row>
    <row r="130" spans="1:10">
      <c r="A130" s="4">
        <v>42832</v>
      </c>
      <c r="B130" s="10" t="e">
        <f>RegistrationByDate!Q132</f>
        <v>#N/A</v>
      </c>
      <c r="C130" s="16">
        <v>1162</v>
      </c>
      <c r="D130" s="16"/>
      <c r="E130" s="14">
        <v>1187</v>
      </c>
      <c r="F130" s="14">
        <v>1038</v>
      </c>
      <c r="G130" s="14">
        <v>783</v>
      </c>
      <c r="H130" s="14">
        <v>984</v>
      </c>
      <c r="I130" s="15">
        <v>764</v>
      </c>
      <c r="J130" t="e">
        <f t="shared" si="1"/>
        <v>#N/A</v>
      </c>
    </row>
    <row r="131" spans="1:10">
      <c r="A131" s="4">
        <v>42833</v>
      </c>
      <c r="B131" s="10" t="e">
        <f>RegistrationByDate!Q133</f>
        <v>#N/A</v>
      </c>
      <c r="C131" s="16">
        <v>1169</v>
      </c>
      <c r="D131" s="16"/>
      <c r="E131" s="14">
        <v>1189</v>
      </c>
      <c r="F131" s="14">
        <v>1038</v>
      </c>
      <c r="G131" s="14">
        <v>792</v>
      </c>
      <c r="H131" s="14">
        <v>1001</v>
      </c>
      <c r="I131" s="15">
        <v>768</v>
      </c>
      <c r="J131" t="e">
        <f t="shared" ref="J131:J157" si="2">IF(B131&gt;0,B131-D131,"")</f>
        <v>#N/A</v>
      </c>
    </row>
    <row r="132" spans="1:10">
      <c r="A132" s="4">
        <v>42834</v>
      </c>
      <c r="B132" s="10" t="e">
        <f>RegistrationByDate!Q134</f>
        <v>#N/A</v>
      </c>
      <c r="C132" s="16">
        <v>1180</v>
      </c>
      <c r="D132" s="16"/>
      <c r="E132" s="14">
        <v>1191</v>
      </c>
      <c r="F132" s="14">
        <v>1038</v>
      </c>
      <c r="G132" s="14">
        <v>805</v>
      </c>
      <c r="H132" s="13">
        <v>1019</v>
      </c>
      <c r="I132" s="15">
        <v>775</v>
      </c>
      <c r="J132" t="e">
        <f t="shared" si="2"/>
        <v>#N/A</v>
      </c>
    </row>
    <row r="133" spans="1:10">
      <c r="A133" s="4">
        <v>42835</v>
      </c>
      <c r="B133" s="10" t="e">
        <f>RegistrationByDate!Q135</f>
        <v>#N/A</v>
      </c>
      <c r="C133" s="16">
        <v>1189</v>
      </c>
      <c r="D133" s="16"/>
      <c r="E133" s="14">
        <v>1193</v>
      </c>
      <c r="F133" s="14">
        <v>1038</v>
      </c>
      <c r="G133" s="14">
        <v>828</v>
      </c>
      <c r="H133" s="14">
        <v>1019</v>
      </c>
      <c r="I133" s="15">
        <v>779</v>
      </c>
      <c r="J133" t="e">
        <f t="shared" si="2"/>
        <v>#N/A</v>
      </c>
    </row>
    <row r="134" spans="1:10">
      <c r="A134" s="4">
        <v>42836</v>
      </c>
      <c r="B134" s="10" t="e">
        <f>RegistrationByDate!Q136</f>
        <v>#N/A</v>
      </c>
      <c r="C134" s="16">
        <v>1191</v>
      </c>
      <c r="D134" s="16"/>
      <c r="E134" s="14">
        <v>1198</v>
      </c>
      <c r="F134" s="14">
        <v>1038</v>
      </c>
      <c r="G134" s="14">
        <v>838</v>
      </c>
      <c r="H134" s="14">
        <v>1019</v>
      </c>
      <c r="I134" s="15">
        <v>782</v>
      </c>
      <c r="J134" t="e">
        <f t="shared" si="2"/>
        <v>#N/A</v>
      </c>
    </row>
    <row r="135" spans="1:10">
      <c r="A135" s="4">
        <v>42837</v>
      </c>
      <c r="B135" s="10" t="e">
        <f>RegistrationByDate!Q137</f>
        <v>#N/A</v>
      </c>
      <c r="C135" s="16">
        <v>1200</v>
      </c>
      <c r="D135" s="16"/>
      <c r="E135" s="14">
        <v>1200</v>
      </c>
      <c r="F135" s="14">
        <v>1038</v>
      </c>
      <c r="G135" s="14">
        <v>861</v>
      </c>
      <c r="H135" s="14">
        <v>1019</v>
      </c>
      <c r="I135" s="15">
        <v>790</v>
      </c>
      <c r="J135" t="e">
        <f t="shared" si="2"/>
        <v>#N/A</v>
      </c>
    </row>
    <row r="136" spans="1:10">
      <c r="A136" s="4">
        <v>42838</v>
      </c>
      <c r="B136" s="10" t="e">
        <f>RegistrationByDate!Q138</f>
        <v>#N/A</v>
      </c>
      <c r="C136" s="16">
        <v>1209</v>
      </c>
      <c r="D136" s="16"/>
      <c r="E136" s="14">
        <v>1201</v>
      </c>
      <c r="F136" s="14">
        <v>1038</v>
      </c>
      <c r="G136" s="14">
        <v>893</v>
      </c>
      <c r="H136" s="14">
        <v>1019</v>
      </c>
      <c r="I136" s="15">
        <v>800</v>
      </c>
      <c r="J136" t="e">
        <f t="shared" si="2"/>
        <v>#N/A</v>
      </c>
    </row>
    <row r="137" spans="1:10">
      <c r="A137" s="4">
        <v>42839</v>
      </c>
      <c r="B137" s="10" t="e">
        <f>RegistrationByDate!Q139</f>
        <v>#N/A</v>
      </c>
      <c r="C137" s="16">
        <v>1210</v>
      </c>
      <c r="D137" s="16"/>
      <c r="E137" s="14">
        <v>1201</v>
      </c>
      <c r="F137" s="14">
        <v>1038</v>
      </c>
      <c r="G137" s="14">
        <v>925</v>
      </c>
      <c r="H137" s="14">
        <v>1019</v>
      </c>
      <c r="I137" s="15">
        <v>808</v>
      </c>
      <c r="J137" t="e">
        <f t="shared" si="2"/>
        <v>#N/A</v>
      </c>
    </row>
    <row r="138" spans="1:10">
      <c r="A138" s="4">
        <v>42840</v>
      </c>
      <c r="B138" s="10" t="e">
        <f>RegistrationByDate!Q140</f>
        <v>#N/A</v>
      </c>
      <c r="C138" s="16">
        <v>1213</v>
      </c>
      <c r="D138" s="16"/>
      <c r="E138" s="14">
        <v>1201</v>
      </c>
      <c r="F138" s="14">
        <v>1038</v>
      </c>
      <c r="G138" s="14">
        <v>952</v>
      </c>
      <c r="H138" s="14">
        <v>1019</v>
      </c>
      <c r="I138" s="15">
        <v>850</v>
      </c>
      <c r="J138" t="e">
        <f t="shared" si="2"/>
        <v>#N/A</v>
      </c>
    </row>
    <row r="139" spans="1:10">
      <c r="A139" s="4">
        <v>42841</v>
      </c>
      <c r="B139" s="10" t="e">
        <f>RegistrationByDate!Q141</f>
        <v>#N/A</v>
      </c>
      <c r="C139" s="16">
        <v>1215</v>
      </c>
      <c r="D139" s="16"/>
      <c r="E139" s="14">
        <v>1201</v>
      </c>
      <c r="F139" s="14">
        <v>1038</v>
      </c>
      <c r="G139" s="14">
        <v>977</v>
      </c>
      <c r="H139" s="14">
        <v>1019</v>
      </c>
      <c r="I139" s="15">
        <v>907</v>
      </c>
      <c r="J139" t="e">
        <f t="shared" si="2"/>
        <v>#N/A</v>
      </c>
    </row>
    <row r="140" spans="1:10">
      <c r="A140" s="4">
        <v>42842</v>
      </c>
      <c r="B140" s="10" t="e">
        <f>RegistrationByDate!Q142</f>
        <v>#N/A</v>
      </c>
      <c r="C140" s="16">
        <v>1216</v>
      </c>
      <c r="D140" s="16"/>
      <c r="E140" s="14">
        <v>1201</v>
      </c>
      <c r="F140" s="14">
        <v>1038</v>
      </c>
      <c r="G140" s="14">
        <v>981</v>
      </c>
      <c r="H140" s="14">
        <v>1019</v>
      </c>
      <c r="I140" s="15">
        <v>909</v>
      </c>
      <c r="J140" t="e">
        <f t="shared" si="2"/>
        <v>#N/A</v>
      </c>
    </row>
    <row r="141" spans="1:10">
      <c r="A141" s="4">
        <v>42843</v>
      </c>
      <c r="B141" s="10" t="e">
        <f>RegistrationByDate!Q143</f>
        <v>#N/A</v>
      </c>
      <c r="C141" s="16">
        <v>1216</v>
      </c>
      <c r="D141" s="16"/>
      <c r="E141" s="14">
        <v>1201</v>
      </c>
      <c r="F141" s="14">
        <v>1038</v>
      </c>
      <c r="G141" s="14">
        <v>981</v>
      </c>
      <c r="H141" s="14">
        <v>1019</v>
      </c>
      <c r="I141" s="15">
        <v>909</v>
      </c>
      <c r="J141" t="e">
        <f t="shared" si="2"/>
        <v>#N/A</v>
      </c>
    </row>
    <row r="142" spans="1:10">
      <c r="A142" s="4">
        <v>42844</v>
      </c>
      <c r="B142" s="10" t="e">
        <f>RegistrationByDate!Q144</f>
        <v>#N/A</v>
      </c>
      <c r="C142" s="16">
        <v>1218</v>
      </c>
      <c r="D142" s="16"/>
      <c r="E142" s="14">
        <v>1201</v>
      </c>
      <c r="F142" s="14">
        <v>1038</v>
      </c>
      <c r="G142" s="14">
        <v>981</v>
      </c>
      <c r="H142" s="14">
        <v>1019</v>
      </c>
      <c r="I142" s="15">
        <v>909</v>
      </c>
      <c r="J142" t="e">
        <f t="shared" si="2"/>
        <v>#N/A</v>
      </c>
    </row>
    <row r="143" spans="1:10">
      <c r="A143" s="4">
        <v>42845</v>
      </c>
      <c r="B143" s="10" t="e">
        <f>RegistrationByDate!Q145</f>
        <v>#N/A</v>
      </c>
      <c r="C143" s="16">
        <v>1218</v>
      </c>
      <c r="D143" s="16"/>
      <c r="E143" s="14">
        <v>1201</v>
      </c>
      <c r="F143" s="14">
        <v>1038</v>
      </c>
      <c r="G143" s="13">
        <v>983</v>
      </c>
      <c r="H143" s="14">
        <v>1019</v>
      </c>
      <c r="I143" s="15">
        <v>909</v>
      </c>
      <c r="J143" t="e">
        <f t="shared" si="2"/>
        <v>#N/A</v>
      </c>
    </row>
    <row r="144" spans="1:10">
      <c r="A144" s="4">
        <v>42846</v>
      </c>
      <c r="B144" s="10" t="e">
        <f>RegistrationByDate!Q146</f>
        <v>#N/A</v>
      </c>
      <c r="C144" s="16">
        <v>1218</v>
      </c>
      <c r="D144" s="16"/>
      <c r="E144" s="14">
        <v>1201</v>
      </c>
      <c r="F144" s="14">
        <v>1038</v>
      </c>
      <c r="G144" s="14">
        <v>983</v>
      </c>
      <c r="H144" s="14">
        <v>1019</v>
      </c>
      <c r="I144" s="15">
        <v>909</v>
      </c>
      <c r="J144" t="e">
        <f t="shared" si="2"/>
        <v>#N/A</v>
      </c>
    </row>
    <row r="145" spans="1:10">
      <c r="A145" s="4">
        <v>42847</v>
      </c>
      <c r="B145" s="10" t="e">
        <f>RegistrationByDate!Q147</f>
        <v>#N/A</v>
      </c>
      <c r="C145" s="16">
        <v>1218</v>
      </c>
      <c r="D145" s="16"/>
      <c r="E145" s="14">
        <v>1201</v>
      </c>
      <c r="F145" s="14">
        <v>1038</v>
      </c>
      <c r="G145" s="14">
        <v>983</v>
      </c>
      <c r="H145" s="14">
        <v>1019</v>
      </c>
      <c r="I145" s="15">
        <v>909</v>
      </c>
      <c r="J145" t="e">
        <f t="shared" si="2"/>
        <v>#N/A</v>
      </c>
    </row>
    <row r="146" spans="1:10">
      <c r="A146" s="4">
        <v>42848</v>
      </c>
      <c r="B146" s="10" t="e">
        <f>RegistrationByDate!Q148</f>
        <v>#N/A</v>
      </c>
      <c r="C146" s="16">
        <v>1218</v>
      </c>
      <c r="D146" s="16"/>
      <c r="E146" s="14">
        <v>1201</v>
      </c>
      <c r="F146" s="14">
        <v>1038</v>
      </c>
      <c r="G146" s="14">
        <v>983</v>
      </c>
      <c r="H146" s="14">
        <v>1019</v>
      </c>
      <c r="I146" s="15">
        <v>909</v>
      </c>
      <c r="J146" t="e">
        <f t="shared" si="2"/>
        <v>#N/A</v>
      </c>
    </row>
    <row r="147" spans="1:10">
      <c r="A147" s="4">
        <v>42849</v>
      </c>
      <c r="B147" s="10" t="e">
        <f>RegistrationByDate!Q149</f>
        <v>#N/A</v>
      </c>
      <c r="C147" s="16">
        <v>1218</v>
      </c>
      <c r="D147" s="16"/>
      <c r="E147" s="14">
        <v>1201</v>
      </c>
      <c r="F147" s="14">
        <v>1038</v>
      </c>
      <c r="G147" s="14">
        <v>983</v>
      </c>
      <c r="H147" s="14">
        <v>1019</v>
      </c>
      <c r="I147" s="15">
        <v>909</v>
      </c>
      <c r="J147" t="e">
        <f t="shared" si="2"/>
        <v>#N/A</v>
      </c>
    </row>
    <row r="148" spans="1:10">
      <c r="A148" s="4">
        <v>42850</v>
      </c>
      <c r="B148" s="10" t="e">
        <f>RegistrationByDate!Q150</f>
        <v>#N/A</v>
      </c>
      <c r="C148" s="16">
        <v>1218</v>
      </c>
      <c r="D148" s="16"/>
      <c r="E148" s="14">
        <v>1201</v>
      </c>
      <c r="F148" s="14">
        <v>1038</v>
      </c>
      <c r="G148" s="14">
        <v>983</v>
      </c>
      <c r="H148" s="14">
        <v>1019</v>
      </c>
      <c r="I148" s="15">
        <v>918</v>
      </c>
      <c r="J148" t="e">
        <f t="shared" si="2"/>
        <v>#N/A</v>
      </c>
    </row>
    <row r="149" spans="1:10">
      <c r="A149" s="4">
        <v>42851</v>
      </c>
      <c r="B149" s="10" t="e">
        <f>RegistrationByDate!Q151</f>
        <v>#N/A</v>
      </c>
      <c r="C149" s="16">
        <v>1218</v>
      </c>
      <c r="D149" s="16"/>
      <c r="E149" s="14">
        <v>1201</v>
      </c>
      <c r="F149" s="14">
        <v>1038</v>
      </c>
      <c r="G149" s="14">
        <v>983</v>
      </c>
      <c r="H149" s="14">
        <v>1019</v>
      </c>
      <c r="I149" s="15">
        <v>918</v>
      </c>
      <c r="J149" t="e">
        <f t="shared" si="2"/>
        <v>#N/A</v>
      </c>
    </row>
    <row r="150" spans="1:10">
      <c r="A150" s="4">
        <v>42852</v>
      </c>
      <c r="B150" s="10" t="e">
        <f>RegistrationByDate!Q152</f>
        <v>#N/A</v>
      </c>
      <c r="C150" s="16">
        <v>1218</v>
      </c>
      <c r="D150" s="16"/>
      <c r="E150" s="14">
        <v>1201</v>
      </c>
      <c r="F150" s="14">
        <v>1038</v>
      </c>
      <c r="G150" s="14">
        <v>983</v>
      </c>
      <c r="I150" s="15">
        <v>919</v>
      </c>
      <c r="J150" t="e">
        <f t="shared" si="2"/>
        <v>#N/A</v>
      </c>
    </row>
    <row r="151" spans="1:10">
      <c r="A151" s="4">
        <v>42853</v>
      </c>
      <c r="B151" s="10" t="e">
        <f>RegistrationByDate!Q153</f>
        <v>#N/A</v>
      </c>
      <c r="C151" s="16">
        <v>1218</v>
      </c>
      <c r="D151" s="16"/>
      <c r="E151" s="14">
        <v>1201</v>
      </c>
      <c r="F151" s="14">
        <v>1038</v>
      </c>
      <c r="G151" s="14">
        <v>983</v>
      </c>
      <c r="I151" s="15">
        <v>919</v>
      </c>
      <c r="J151" t="e">
        <f t="shared" si="2"/>
        <v>#N/A</v>
      </c>
    </row>
    <row r="152" spans="1:10">
      <c r="A152" s="4">
        <v>42854</v>
      </c>
      <c r="B152" s="10" t="e">
        <f>RegistrationByDate!Q154</f>
        <v>#N/A</v>
      </c>
      <c r="C152" s="16">
        <v>1218</v>
      </c>
      <c r="D152" s="16"/>
      <c r="E152" s="14">
        <v>1201</v>
      </c>
      <c r="F152" s="14">
        <v>1038</v>
      </c>
      <c r="G152" s="14">
        <v>983</v>
      </c>
      <c r="I152" s="15">
        <v>919</v>
      </c>
      <c r="J152" t="e">
        <f t="shared" si="2"/>
        <v>#N/A</v>
      </c>
    </row>
    <row r="153" spans="1:10">
      <c r="A153" s="4">
        <v>42855</v>
      </c>
      <c r="B153" s="10">
        <f>RegistrationByDate!Q155</f>
        <v>0</v>
      </c>
      <c r="C153" s="30"/>
      <c r="D153" s="16"/>
      <c r="E153" s="14">
        <v>1201</v>
      </c>
      <c r="F153" s="14">
        <v>1038</v>
      </c>
      <c r="G153" s="14">
        <v>983</v>
      </c>
      <c r="I153" s="15">
        <v>919</v>
      </c>
      <c r="J153" t="str">
        <f t="shared" si="2"/>
        <v/>
      </c>
    </row>
    <row r="154" spans="1:10">
      <c r="A154" s="4">
        <v>42856</v>
      </c>
      <c r="B154" s="10">
        <f>RegistrationByDate!Q156</f>
        <v>0</v>
      </c>
      <c r="C154" s="30"/>
      <c r="D154" s="16"/>
      <c r="E154" s="14">
        <v>1201</v>
      </c>
      <c r="F154" s="14">
        <v>1038</v>
      </c>
      <c r="G154" s="14">
        <v>983</v>
      </c>
      <c r="I154" s="15">
        <v>919</v>
      </c>
      <c r="J154" t="str">
        <f t="shared" si="2"/>
        <v/>
      </c>
    </row>
    <row r="155" spans="1:10">
      <c r="A155" s="4">
        <v>42857</v>
      </c>
      <c r="B155" s="10">
        <f>RegistrationByDate!Q157</f>
        <v>0</v>
      </c>
      <c r="C155" s="30"/>
      <c r="D155" s="16"/>
      <c r="E155" s="14">
        <v>1201</v>
      </c>
      <c r="F155" s="14">
        <v>1038</v>
      </c>
      <c r="G155" s="14">
        <v>983</v>
      </c>
      <c r="I155" s="15">
        <v>919</v>
      </c>
      <c r="J155" t="str">
        <f t="shared" si="2"/>
        <v/>
      </c>
    </row>
    <row r="156" spans="1:10">
      <c r="A156" s="4">
        <v>42858</v>
      </c>
      <c r="B156" s="10">
        <f>RegistrationByDate!Q158</f>
        <v>0</v>
      </c>
      <c r="C156" s="30"/>
      <c r="D156" s="16"/>
      <c r="E156" s="14">
        <v>1201</v>
      </c>
      <c r="F156" s="14">
        <v>1038</v>
      </c>
      <c r="G156" s="14">
        <v>983</v>
      </c>
      <c r="I156" s="15">
        <v>919</v>
      </c>
      <c r="J156" t="str">
        <f t="shared" si="2"/>
        <v/>
      </c>
    </row>
    <row r="157" spans="1:10">
      <c r="A157" s="4">
        <v>42859</v>
      </c>
      <c r="B157" s="10">
        <f>RegistrationByDate!Q159</f>
        <v>0</v>
      </c>
      <c r="C157" s="30"/>
      <c r="D157" s="16"/>
      <c r="E157" s="14">
        <v>1201</v>
      </c>
      <c r="F157" s="14">
        <v>1038</v>
      </c>
      <c r="G157" s="14">
        <v>983</v>
      </c>
      <c r="H157" s="14">
        <v>1019</v>
      </c>
      <c r="I157" s="15">
        <v>919</v>
      </c>
      <c r="J157" t="str">
        <f t="shared" si="2"/>
        <v/>
      </c>
    </row>
    <row r="158" spans="1:10">
      <c r="A158" s="1"/>
      <c r="B158" s="11"/>
      <c r="C158" s="31"/>
      <c r="D158" s="16"/>
      <c r="E158" s="15"/>
      <c r="F158" s="15"/>
      <c r="G158" s="15"/>
      <c r="H158" s="15"/>
      <c r="I158" s="15"/>
    </row>
    <row r="170" spans="4:9">
      <c r="D170" s="13">
        <v>716</v>
      </c>
      <c r="E170" s="13">
        <v>80</v>
      </c>
      <c r="F170" s="13">
        <f>MAX(F3:F157)</f>
        <v>1038</v>
      </c>
      <c r="G170" s="13">
        <f>MAX(G3:G157)</f>
        <v>983</v>
      </c>
      <c r="H170" s="13">
        <f>MAX(H3:H157)</f>
        <v>1019</v>
      </c>
      <c r="I170" s="13">
        <f>MAX(I3:I157)</f>
        <v>919</v>
      </c>
    </row>
  </sheetData>
  <conditionalFormatting sqref="J2:J157">
    <cfRule type="colorScale" priority="6">
      <colorScale>
        <cfvo type="min"/>
        <cfvo type="percentile" val="50"/>
        <cfvo type="max"/>
        <color rgb="FFFF7128"/>
        <color rgb="FFFFEB84"/>
        <color rgb="FF63BE7B"/>
      </colorScale>
    </cfRule>
  </conditionalFormatting>
  <conditionalFormatting sqref="B34:I34">
    <cfRule type="colorScale" priority="5">
      <colorScale>
        <cfvo type="min"/>
        <cfvo type="percentile" val="50"/>
        <cfvo type="max"/>
        <color rgb="FFFF7128"/>
        <color rgb="FFFFEB84"/>
        <color rgb="FF63BE7B"/>
      </colorScale>
    </cfRule>
  </conditionalFormatting>
  <conditionalFormatting sqref="B65:I65">
    <cfRule type="colorScale" priority="4">
      <colorScale>
        <cfvo type="min"/>
        <cfvo type="percentile" val="50"/>
        <cfvo type="max"/>
        <color rgb="FFFF7128"/>
        <color rgb="FFFFEB84"/>
        <color rgb="FF63BE7B"/>
      </colorScale>
    </cfRule>
  </conditionalFormatting>
  <conditionalFormatting sqref="B93:I93">
    <cfRule type="colorScale" priority="3">
      <colorScale>
        <cfvo type="min"/>
        <cfvo type="percentile" val="50"/>
        <cfvo type="max"/>
        <color rgb="FFFF7128"/>
        <color rgb="FFFFEB84"/>
        <color rgb="FF63BE7B"/>
      </colorScale>
    </cfRule>
  </conditionalFormatting>
  <conditionalFormatting sqref="B124:I124">
    <cfRule type="colorScale" priority="2">
      <colorScale>
        <cfvo type="min"/>
        <cfvo type="percentile" val="50"/>
        <cfvo type="max"/>
        <color rgb="FFFF7128"/>
        <color rgb="FFFFEB84"/>
        <color rgb="FF63BE7B"/>
      </colorScale>
    </cfRule>
  </conditionalFormatting>
  <conditionalFormatting sqref="B33:I33">
    <cfRule type="colorScale" priority="1">
      <colorScale>
        <cfvo type="min"/>
        <cfvo type="percentile" val="50"/>
        <cfvo type="max"/>
        <color rgb="FFFF7128"/>
        <color rgb="FFFFEB84"/>
        <color rgb="FF63BE7B"/>
      </colorScale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2"/>
  <sheetViews>
    <sheetView workbookViewId="0">
      <selection activeCell="Y3" sqref="Y3"/>
    </sheetView>
  </sheetViews>
  <sheetFormatPr baseColWidth="10" defaultRowHeight="15" x14ac:dyDescent="0"/>
  <cols>
    <col min="1" max="1" width="10.83203125" style="24"/>
    <col min="18" max="18" width="5.1640625" customWidth="1"/>
    <col min="19" max="19" width="9.83203125" bestFit="1" customWidth="1"/>
    <col min="20" max="22" width="9" style="25" bestFit="1" customWidth="1"/>
    <col min="23" max="23" width="9.5" style="25" bestFit="1" customWidth="1"/>
    <col min="24" max="24" width="5.5" style="25" bestFit="1" customWidth="1"/>
    <col min="25" max="25" width="10.6640625" style="25" bestFit="1" customWidth="1"/>
    <col min="26" max="26" width="5.5" style="25" bestFit="1" customWidth="1"/>
  </cols>
  <sheetData>
    <row r="1" spans="1:26">
      <c r="A1" s="24" t="str">
        <f>RegistrationByDate!A3</f>
        <v>Date</v>
      </c>
      <c r="B1" t="str">
        <f>RegistrationByDate!B3</f>
        <v>100miledaily</v>
      </c>
      <c r="C1" t="str">
        <f>RegistrationByDate!C3</f>
        <v>100 mile</v>
      </c>
      <c r="D1" t="str">
        <f>RegistrationByDate!D3</f>
        <v>100kmdaily</v>
      </c>
      <c r="E1" t="str">
        <f>RegistrationByDate!E3</f>
        <v>100 km</v>
      </c>
      <c r="F1" t="str">
        <f>RegistrationByDate!F3</f>
        <v>85miledaily</v>
      </c>
      <c r="G1" t="str">
        <f>RegistrationByDate!G3</f>
        <v>85 mile</v>
      </c>
      <c r="H1" t="str">
        <f>RegistrationByDate!H3</f>
        <v>25milesAdultdaily</v>
      </c>
      <c r="I1" t="str">
        <f>RegistrationByDate!I3</f>
        <v>25 mile adult</v>
      </c>
      <c r="J1" t="str">
        <f>RegistrationByDate!J3</f>
        <v>25milesChilddaily</v>
      </c>
      <c r="K1" t="str">
        <f>RegistrationByDate!K3</f>
        <v>25 mile child</v>
      </c>
      <c r="L1" t="str">
        <f>RegistrationByDate!L3</f>
        <v>distancedaily</v>
      </c>
      <c r="M1" t="str">
        <f>RegistrationByDate!M3</f>
        <v>Distance</v>
      </c>
      <c r="N1" t="str">
        <f>RegistrationByDate!N3</f>
        <v>fundaily</v>
      </c>
      <c r="O1" t="str">
        <f>RegistrationByDate!O3</f>
        <v>25 mile</v>
      </c>
      <c r="P1" t="str">
        <f>RegistrationByDate!Q3</f>
        <v>All Routes</v>
      </c>
      <c r="Q1" t="str">
        <f>RegistrationByDate!S3</f>
        <v>Team</v>
      </c>
      <c r="S1" t="s">
        <v>59</v>
      </c>
      <c r="T1" s="25" t="str">
        <f>C1</f>
        <v>100 mile</v>
      </c>
      <c r="U1" s="25" t="str">
        <f>E1</f>
        <v>100 km</v>
      </c>
      <c r="V1" s="25" t="str">
        <f>G1</f>
        <v>85 mile</v>
      </c>
      <c r="W1" s="25" t="str">
        <f>M1</f>
        <v>Distance</v>
      </c>
      <c r="X1" s="25" t="str">
        <f>O1</f>
        <v>25 mile</v>
      </c>
      <c r="Y1" s="25" t="str">
        <f>P1</f>
        <v>All Routes</v>
      </c>
      <c r="Z1" s="25" t="str">
        <f>Q1</f>
        <v>Team</v>
      </c>
    </row>
    <row r="2" spans="1:26">
      <c r="A2" s="24">
        <f>RegistrationByDate!A4</f>
        <v>43434</v>
      </c>
      <c r="B2">
        <f>RegistrationByDate!B4</f>
        <v>1</v>
      </c>
      <c r="C2" t="e">
        <f>RegistrationByDate!C4</f>
        <v>#N/A</v>
      </c>
      <c r="D2">
        <f>RegistrationByDate!D4</f>
        <v>0</v>
      </c>
      <c r="E2" t="e">
        <f>RegistrationByDate!E4</f>
        <v>#N/A</v>
      </c>
      <c r="F2">
        <f>RegistrationByDate!F4</f>
        <v>0</v>
      </c>
      <c r="G2" t="e">
        <f>RegistrationByDate!G4</f>
        <v>#N/A</v>
      </c>
      <c r="H2">
        <f>RegistrationByDate!H4</f>
        <v>0</v>
      </c>
      <c r="I2" t="e">
        <f>RegistrationByDate!I4</f>
        <v>#N/A</v>
      </c>
      <c r="J2">
        <f>RegistrationByDate!J4</f>
        <v>0</v>
      </c>
      <c r="K2" t="e">
        <f>RegistrationByDate!K4</f>
        <v>#N/A</v>
      </c>
      <c r="L2">
        <f>RegistrationByDate!L4</f>
        <v>1</v>
      </c>
      <c r="M2" t="e">
        <f>RegistrationByDate!M4</f>
        <v>#N/A</v>
      </c>
      <c r="N2">
        <f>RegistrationByDate!N4</f>
        <v>0</v>
      </c>
      <c r="O2" t="e">
        <f>RegistrationByDate!O4</f>
        <v>#N/A</v>
      </c>
      <c r="P2" t="e">
        <f>RegistrationByDate!Q4</f>
        <v>#N/A</v>
      </c>
      <c r="Q2">
        <f>RegistrationByDate!S4</f>
        <v>0</v>
      </c>
      <c r="R2">
        <f>1</f>
        <v>1</v>
      </c>
      <c r="S2" s="24">
        <f>A2</f>
        <v>43434</v>
      </c>
      <c r="T2" s="25" t="e">
        <f t="shared" ref="T2:T33" si="0">C2/$R2</f>
        <v>#N/A</v>
      </c>
      <c r="U2" s="25" t="e">
        <f t="shared" ref="U2:U33" si="1">E2/$R2</f>
        <v>#N/A</v>
      </c>
      <c r="V2" s="25" t="e">
        <f t="shared" ref="V2:V33" si="2">G2/$R2</f>
        <v>#N/A</v>
      </c>
      <c r="W2" s="25" t="e">
        <f t="shared" ref="W2:W33" si="3">M2/$R2</f>
        <v>#N/A</v>
      </c>
      <c r="X2" s="25" t="e">
        <f t="shared" ref="X2:X33" si="4">O2/$R2</f>
        <v>#N/A</v>
      </c>
      <c r="Y2" s="25" t="e">
        <f t="shared" ref="Y2:Y33" si="5">P2/$R2</f>
        <v>#N/A</v>
      </c>
      <c r="Z2" s="25">
        <f t="shared" ref="Z2:Z33" si="6">Q2/$R2</f>
        <v>0</v>
      </c>
    </row>
    <row r="3" spans="1:26">
      <c r="A3" s="24">
        <f>RegistrationByDate!A5</f>
        <v>43435</v>
      </c>
      <c r="B3">
        <f>RegistrationByDate!B5</f>
        <v>40</v>
      </c>
      <c r="C3">
        <f>RegistrationByDate!C5</f>
        <v>41</v>
      </c>
      <c r="D3">
        <f>RegistrationByDate!D5</f>
        <v>27</v>
      </c>
      <c r="E3">
        <f>RegistrationByDate!E5</f>
        <v>27</v>
      </c>
      <c r="F3">
        <f>RegistrationByDate!F5</f>
        <v>5</v>
      </c>
      <c r="G3">
        <f>RegistrationByDate!G5</f>
        <v>5</v>
      </c>
      <c r="H3">
        <f>RegistrationByDate!H5</f>
        <v>9</v>
      </c>
      <c r="I3">
        <f>RegistrationByDate!I5</f>
        <v>9</v>
      </c>
      <c r="J3">
        <f>RegistrationByDate!J5</f>
        <v>2</v>
      </c>
      <c r="K3">
        <f>RegistrationByDate!K5</f>
        <v>2</v>
      </c>
      <c r="L3">
        <f>RegistrationByDate!L5</f>
        <v>72</v>
      </c>
      <c r="M3">
        <f>RegistrationByDate!M5</f>
        <v>73</v>
      </c>
      <c r="N3">
        <f>RegistrationByDate!N5</f>
        <v>11</v>
      </c>
      <c r="O3">
        <f>RegistrationByDate!O5</f>
        <v>11</v>
      </c>
      <c r="P3">
        <f>RegistrationByDate!Q5</f>
        <v>84</v>
      </c>
      <c r="Q3">
        <f>RegistrationByDate!S5</f>
        <v>0</v>
      </c>
      <c r="R3">
        <f>R2+1</f>
        <v>2</v>
      </c>
      <c r="S3" s="24">
        <f t="shared" ref="S3:S66" si="7">A3</f>
        <v>43435</v>
      </c>
      <c r="T3" s="25">
        <f t="shared" si="0"/>
        <v>20.5</v>
      </c>
      <c r="U3" s="25">
        <f t="shared" si="1"/>
        <v>13.5</v>
      </c>
      <c r="V3" s="25">
        <f t="shared" si="2"/>
        <v>2.5</v>
      </c>
      <c r="W3" s="25">
        <f t="shared" si="3"/>
        <v>36.5</v>
      </c>
      <c r="X3" s="25">
        <f t="shared" si="4"/>
        <v>5.5</v>
      </c>
      <c r="Y3" s="25">
        <f t="shared" si="5"/>
        <v>42</v>
      </c>
      <c r="Z3" s="25">
        <f t="shared" si="6"/>
        <v>0</v>
      </c>
    </row>
    <row r="4" spans="1:26">
      <c r="A4" s="24">
        <f>RegistrationByDate!A6</f>
        <v>43436</v>
      </c>
      <c r="B4">
        <f>RegistrationByDate!B6</f>
        <v>17</v>
      </c>
      <c r="C4">
        <f>RegistrationByDate!C6</f>
        <v>58</v>
      </c>
      <c r="D4">
        <f>RegistrationByDate!D6</f>
        <v>13</v>
      </c>
      <c r="E4">
        <f>RegistrationByDate!E6</f>
        <v>40</v>
      </c>
      <c r="F4">
        <f>RegistrationByDate!F6</f>
        <v>6</v>
      </c>
      <c r="G4">
        <f>RegistrationByDate!G6</f>
        <v>11</v>
      </c>
      <c r="H4">
        <f>RegistrationByDate!H6</f>
        <v>1</v>
      </c>
      <c r="I4">
        <f>RegistrationByDate!I6</f>
        <v>10</v>
      </c>
      <c r="J4">
        <f>RegistrationByDate!J6</f>
        <v>0</v>
      </c>
      <c r="K4" t="e">
        <f>RegistrationByDate!K6</f>
        <v>#N/A</v>
      </c>
      <c r="L4">
        <f>RegistrationByDate!L6</f>
        <v>36</v>
      </c>
      <c r="M4">
        <f>RegistrationByDate!M6</f>
        <v>109</v>
      </c>
      <c r="N4">
        <f>RegistrationByDate!N6</f>
        <v>1</v>
      </c>
      <c r="O4">
        <f>RegistrationByDate!O6</f>
        <v>12</v>
      </c>
      <c r="P4">
        <f>RegistrationByDate!Q6</f>
        <v>121</v>
      </c>
      <c r="Q4">
        <f>RegistrationByDate!S6</f>
        <v>0</v>
      </c>
      <c r="R4">
        <f t="shared" ref="R4:R67" si="8">R3+1</f>
        <v>3</v>
      </c>
      <c r="S4" s="24">
        <f t="shared" si="7"/>
        <v>43436</v>
      </c>
      <c r="T4" s="25">
        <f t="shared" si="0"/>
        <v>19.333333333333332</v>
      </c>
      <c r="U4" s="25">
        <f t="shared" si="1"/>
        <v>13.333333333333334</v>
      </c>
      <c r="V4" s="25">
        <f t="shared" si="2"/>
        <v>3.6666666666666665</v>
      </c>
      <c r="W4" s="25">
        <f t="shared" si="3"/>
        <v>36.333333333333336</v>
      </c>
      <c r="X4" s="25">
        <f t="shared" si="4"/>
        <v>4</v>
      </c>
      <c r="Y4" s="25">
        <f t="shared" si="5"/>
        <v>40.333333333333336</v>
      </c>
      <c r="Z4" s="25">
        <f t="shared" si="6"/>
        <v>0</v>
      </c>
    </row>
    <row r="5" spans="1:26">
      <c r="A5" s="24">
        <f>RegistrationByDate!A7</f>
        <v>43437</v>
      </c>
      <c r="B5">
        <f>RegistrationByDate!B7</f>
        <v>13</v>
      </c>
      <c r="C5">
        <f>RegistrationByDate!C7</f>
        <v>71</v>
      </c>
      <c r="D5">
        <f>RegistrationByDate!D7</f>
        <v>10</v>
      </c>
      <c r="E5">
        <f>RegistrationByDate!E7</f>
        <v>50</v>
      </c>
      <c r="F5">
        <f>RegistrationByDate!F7</f>
        <v>1</v>
      </c>
      <c r="G5">
        <f>RegistrationByDate!G7</f>
        <v>12</v>
      </c>
      <c r="H5">
        <f>RegistrationByDate!H7</f>
        <v>1</v>
      </c>
      <c r="I5">
        <f>RegistrationByDate!I7</f>
        <v>11</v>
      </c>
      <c r="J5">
        <f>RegistrationByDate!J7</f>
        <v>0</v>
      </c>
      <c r="K5" t="e">
        <f>RegistrationByDate!K7</f>
        <v>#N/A</v>
      </c>
      <c r="L5">
        <f>RegistrationByDate!L7</f>
        <v>24</v>
      </c>
      <c r="M5">
        <f>RegistrationByDate!M7</f>
        <v>133</v>
      </c>
      <c r="N5">
        <f>RegistrationByDate!N7</f>
        <v>1</v>
      </c>
      <c r="O5">
        <f>RegistrationByDate!O7</f>
        <v>13</v>
      </c>
      <c r="P5">
        <f>RegistrationByDate!Q7</f>
        <v>146</v>
      </c>
      <c r="Q5">
        <f>RegistrationByDate!S7</f>
        <v>0</v>
      </c>
      <c r="R5">
        <f t="shared" si="8"/>
        <v>4</v>
      </c>
      <c r="S5" s="24">
        <f t="shared" si="7"/>
        <v>43437</v>
      </c>
      <c r="T5" s="25">
        <f t="shared" si="0"/>
        <v>17.75</v>
      </c>
      <c r="U5" s="25">
        <f t="shared" si="1"/>
        <v>12.5</v>
      </c>
      <c r="V5" s="25">
        <f t="shared" si="2"/>
        <v>3</v>
      </c>
      <c r="W5" s="25">
        <f t="shared" si="3"/>
        <v>33.25</v>
      </c>
      <c r="X5" s="25">
        <f t="shared" si="4"/>
        <v>3.25</v>
      </c>
      <c r="Y5" s="25">
        <f t="shared" si="5"/>
        <v>36.5</v>
      </c>
      <c r="Z5" s="25">
        <f t="shared" si="6"/>
        <v>0</v>
      </c>
    </row>
    <row r="6" spans="1:26">
      <c r="A6" s="24">
        <f>RegistrationByDate!A8</f>
        <v>43438</v>
      </c>
      <c r="B6">
        <f>RegistrationByDate!B8</f>
        <v>6</v>
      </c>
      <c r="C6">
        <f>RegistrationByDate!C8</f>
        <v>77</v>
      </c>
      <c r="D6">
        <f>RegistrationByDate!D8</f>
        <v>4</v>
      </c>
      <c r="E6">
        <f>RegistrationByDate!E8</f>
        <v>54</v>
      </c>
      <c r="F6">
        <f>RegistrationByDate!F8</f>
        <v>1</v>
      </c>
      <c r="G6">
        <f>RegistrationByDate!G8</f>
        <v>13</v>
      </c>
      <c r="H6">
        <f>RegistrationByDate!H8</f>
        <v>0</v>
      </c>
      <c r="I6" t="e">
        <f>RegistrationByDate!I8</f>
        <v>#N/A</v>
      </c>
      <c r="J6">
        <f>RegistrationByDate!J8</f>
        <v>0</v>
      </c>
      <c r="K6" t="e">
        <f>RegistrationByDate!K8</f>
        <v>#N/A</v>
      </c>
      <c r="L6">
        <f>RegistrationByDate!L8</f>
        <v>11</v>
      </c>
      <c r="M6">
        <f>RegistrationByDate!M8</f>
        <v>144</v>
      </c>
      <c r="N6">
        <f>RegistrationByDate!N8</f>
        <v>0</v>
      </c>
      <c r="O6" t="e">
        <f>RegistrationByDate!O8</f>
        <v>#N/A</v>
      </c>
      <c r="P6">
        <f>RegistrationByDate!Q8</f>
        <v>157</v>
      </c>
      <c r="Q6">
        <f>RegistrationByDate!S8</f>
        <v>0</v>
      </c>
      <c r="R6">
        <f t="shared" si="8"/>
        <v>5</v>
      </c>
      <c r="S6" s="24">
        <f t="shared" si="7"/>
        <v>43438</v>
      </c>
      <c r="T6" s="25">
        <f t="shared" si="0"/>
        <v>15.4</v>
      </c>
      <c r="U6" s="25">
        <f t="shared" si="1"/>
        <v>10.8</v>
      </c>
      <c r="V6" s="25">
        <f t="shared" si="2"/>
        <v>2.6</v>
      </c>
      <c r="W6" s="25">
        <f t="shared" si="3"/>
        <v>28.8</v>
      </c>
      <c r="X6" s="25" t="e">
        <f t="shared" si="4"/>
        <v>#N/A</v>
      </c>
      <c r="Y6" s="25">
        <f t="shared" si="5"/>
        <v>31.4</v>
      </c>
      <c r="Z6" s="25">
        <f t="shared" si="6"/>
        <v>0</v>
      </c>
    </row>
    <row r="7" spans="1:26">
      <c r="A7" s="24">
        <f>RegistrationByDate!A9</f>
        <v>43439</v>
      </c>
      <c r="B7">
        <f>RegistrationByDate!B9</f>
        <v>7</v>
      </c>
      <c r="C7">
        <f>RegistrationByDate!C9</f>
        <v>84</v>
      </c>
      <c r="D7">
        <f>RegistrationByDate!D9</f>
        <v>1</v>
      </c>
      <c r="E7">
        <f>RegistrationByDate!E9</f>
        <v>55</v>
      </c>
      <c r="F7">
        <f>RegistrationByDate!F9</f>
        <v>0</v>
      </c>
      <c r="G7" t="e">
        <f>RegistrationByDate!G9</f>
        <v>#N/A</v>
      </c>
      <c r="H7">
        <f>RegistrationByDate!H9</f>
        <v>1</v>
      </c>
      <c r="I7">
        <f>RegistrationByDate!I9</f>
        <v>12</v>
      </c>
      <c r="J7">
        <f>RegistrationByDate!J9</f>
        <v>0</v>
      </c>
      <c r="K7" t="e">
        <f>RegistrationByDate!K9</f>
        <v>#N/A</v>
      </c>
      <c r="L7">
        <f>RegistrationByDate!L9</f>
        <v>8</v>
      </c>
      <c r="M7">
        <f>RegistrationByDate!M9</f>
        <v>152</v>
      </c>
      <c r="N7">
        <f>RegistrationByDate!N9</f>
        <v>1</v>
      </c>
      <c r="O7">
        <f>RegistrationByDate!O9</f>
        <v>14</v>
      </c>
      <c r="P7">
        <f>RegistrationByDate!Q9</f>
        <v>166</v>
      </c>
      <c r="Q7">
        <f>RegistrationByDate!S9</f>
        <v>0</v>
      </c>
      <c r="R7">
        <f t="shared" si="8"/>
        <v>6</v>
      </c>
      <c r="S7" s="24">
        <f t="shared" si="7"/>
        <v>43439</v>
      </c>
      <c r="T7" s="25">
        <f t="shared" si="0"/>
        <v>14</v>
      </c>
      <c r="U7" s="25">
        <f t="shared" si="1"/>
        <v>9.1666666666666661</v>
      </c>
      <c r="V7" s="25" t="e">
        <f t="shared" si="2"/>
        <v>#N/A</v>
      </c>
      <c r="W7" s="25">
        <f t="shared" si="3"/>
        <v>25.333333333333332</v>
      </c>
      <c r="X7" s="25">
        <f t="shared" si="4"/>
        <v>2.3333333333333335</v>
      </c>
      <c r="Y7" s="25">
        <f t="shared" si="5"/>
        <v>27.666666666666668</v>
      </c>
      <c r="Z7" s="25">
        <f t="shared" si="6"/>
        <v>0</v>
      </c>
    </row>
    <row r="8" spans="1:26">
      <c r="A8" s="24">
        <f>RegistrationByDate!A10</f>
        <v>43440</v>
      </c>
      <c r="B8">
        <f>RegistrationByDate!B10</f>
        <v>7</v>
      </c>
      <c r="C8">
        <f>RegistrationByDate!C10</f>
        <v>91</v>
      </c>
      <c r="D8">
        <f>RegistrationByDate!D10</f>
        <v>3</v>
      </c>
      <c r="E8">
        <f>RegistrationByDate!E10</f>
        <v>58</v>
      </c>
      <c r="F8">
        <f>RegistrationByDate!F10</f>
        <v>0</v>
      </c>
      <c r="G8" t="e">
        <f>RegistrationByDate!G10</f>
        <v>#N/A</v>
      </c>
      <c r="H8">
        <f>RegistrationByDate!H10</f>
        <v>0</v>
      </c>
      <c r="I8" t="e">
        <f>RegistrationByDate!I10</f>
        <v>#N/A</v>
      </c>
      <c r="J8">
        <f>RegistrationByDate!J10</f>
        <v>0</v>
      </c>
      <c r="K8" t="e">
        <f>RegistrationByDate!K10</f>
        <v>#N/A</v>
      </c>
      <c r="L8">
        <f>RegistrationByDate!L10</f>
        <v>10</v>
      </c>
      <c r="M8">
        <f>RegistrationByDate!M10</f>
        <v>162</v>
      </c>
      <c r="N8">
        <f>RegistrationByDate!N10</f>
        <v>0</v>
      </c>
      <c r="O8" t="e">
        <f>RegistrationByDate!O10</f>
        <v>#N/A</v>
      </c>
      <c r="P8">
        <f>RegistrationByDate!Q10</f>
        <v>176</v>
      </c>
      <c r="Q8">
        <f>RegistrationByDate!S10</f>
        <v>0</v>
      </c>
      <c r="R8">
        <f t="shared" si="8"/>
        <v>7</v>
      </c>
      <c r="S8" s="24">
        <f t="shared" si="7"/>
        <v>43440</v>
      </c>
      <c r="T8" s="25">
        <f t="shared" si="0"/>
        <v>13</v>
      </c>
      <c r="U8" s="25">
        <f t="shared" si="1"/>
        <v>8.2857142857142865</v>
      </c>
      <c r="V8" s="25" t="e">
        <f t="shared" si="2"/>
        <v>#N/A</v>
      </c>
      <c r="W8" s="25">
        <f t="shared" si="3"/>
        <v>23.142857142857142</v>
      </c>
      <c r="X8" s="25" t="e">
        <f t="shared" si="4"/>
        <v>#N/A</v>
      </c>
      <c r="Y8" s="25">
        <f t="shared" si="5"/>
        <v>25.142857142857142</v>
      </c>
      <c r="Z8" s="25">
        <f t="shared" si="6"/>
        <v>0</v>
      </c>
    </row>
    <row r="9" spans="1:26">
      <c r="A9" s="24">
        <f>RegistrationByDate!A11</f>
        <v>43441</v>
      </c>
      <c r="B9">
        <f>RegistrationByDate!B11</f>
        <v>2</v>
      </c>
      <c r="C9">
        <f>RegistrationByDate!C11</f>
        <v>93</v>
      </c>
      <c r="D9">
        <f>RegistrationByDate!D11</f>
        <v>2</v>
      </c>
      <c r="E9">
        <f>RegistrationByDate!E11</f>
        <v>60</v>
      </c>
      <c r="F9">
        <f>RegistrationByDate!F11</f>
        <v>0</v>
      </c>
      <c r="G9" t="e">
        <f>RegistrationByDate!G11</f>
        <v>#N/A</v>
      </c>
      <c r="H9">
        <f>RegistrationByDate!H11</f>
        <v>0</v>
      </c>
      <c r="I9" t="e">
        <f>RegistrationByDate!I11</f>
        <v>#N/A</v>
      </c>
      <c r="J9">
        <f>RegistrationByDate!J11</f>
        <v>0</v>
      </c>
      <c r="K9" t="e">
        <f>RegistrationByDate!K11</f>
        <v>#N/A</v>
      </c>
      <c r="L9">
        <f>RegistrationByDate!L11</f>
        <v>4</v>
      </c>
      <c r="M9">
        <f>RegistrationByDate!M11</f>
        <v>166</v>
      </c>
      <c r="N9">
        <f>RegistrationByDate!N11</f>
        <v>0</v>
      </c>
      <c r="O9" t="e">
        <f>RegistrationByDate!O11</f>
        <v>#N/A</v>
      </c>
      <c r="P9">
        <f>RegistrationByDate!Q11</f>
        <v>180</v>
      </c>
      <c r="Q9">
        <f>RegistrationByDate!S11</f>
        <v>0</v>
      </c>
      <c r="R9">
        <f t="shared" si="8"/>
        <v>8</v>
      </c>
      <c r="S9" s="24">
        <f t="shared" si="7"/>
        <v>43441</v>
      </c>
      <c r="T9" s="25">
        <f t="shared" si="0"/>
        <v>11.625</v>
      </c>
      <c r="U9" s="25">
        <f t="shared" si="1"/>
        <v>7.5</v>
      </c>
      <c r="V9" s="25" t="e">
        <f t="shared" si="2"/>
        <v>#N/A</v>
      </c>
      <c r="W9" s="25">
        <f t="shared" si="3"/>
        <v>20.75</v>
      </c>
      <c r="X9" s="25" t="e">
        <f t="shared" si="4"/>
        <v>#N/A</v>
      </c>
      <c r="Y9" s="25">
        <f t="shared" si="5"/>
        <v>22.5</v>
      </c>
      <c r="Z9" s="25">
        <f t="shared" si="6"/>
        <v>0</v>
      </c>
    </row>
    <row r="10" spans="1:26">
      <c r="A10" s="24">
        <f>RegistrationByDate!A12</f>
        <v>43442</v>
      </c>
      <c r="B10">
        <f>RegistrationByDate!B12</f>
        <v>5</v>
      </c>
      <c r="C10">
        <f>RegistrationByDate!C12</f>
        <v>98</v>
      </c>
      <c r="D10">
        <f>RegistrationByDate!D12</f>
        <v>3</v>
      </c>
      <c r="E10">
        <f>RegistrationByDate!E12</f>
        <v>63</v>
      </c>
      <c r="F10">
        <f>RegistrationByDate!F12</f>
        <v>0</v>
      </c>
      <c r="G10" t="e">
        <f>RegistrationByDate!G12</f>
        <v>#N/A</v>
      </c>
      <c r="H10">
        <f>RegistrationByDate!H12</f>
        <v>1</v>
      </c>
      <c r="I10">
        <f>RegistrationByDate!I12</f>
        <v>13</v>
      </c>
      <c r="J10">
        <f>RegistrationByDate!J12</f>
        <v>0</v>
      </c>
      <c r="K10" t="e">
        <f>RegistrationByDate!K12</f>
        <v>#N/A</v>
      </c>
      <c r="L10">
        <f>RegistrationByDate!L12</f>
        <v>8</v>
      </c>
      <c r="M10">
        <f>RegistrationByDate!M12</f>
        <v>174</v>
      </c>
      <c r="N10">
        <f>RegistrationByDate!N12</f>
        <v>1</v>
      </c>
      <c r="O10">
        <f>RegistrationByDate!O12</f>
        <v>15</v>
      </c>
      <c r="P10">
        <f>RegistrationByDate!Q12</f>
        <v>189</v>
      </c>
      <c r="Q10">
        <f>RegistrationByDate!S12</f>
        <v>0</v>
      </c>
      <c r="R10">
        <f t="shared" si="8"/>
        <v>9</v>
      </c>
      <c r="S10" s="24">
        <f t="shared" si="7"/>
        <v>43442</v>
      </c>
      <c r="T10" s="25">
        <f t="shared" si="0"/>
        <v>10.888888888888889</v>
      </c>
      <c r="U10" s="25">
        <f t="shared" si="1"/>
        <v>7</v>
      </c>
      <c r="V10" s="25" t="e">
        <f t="shared" si="2"/>
        <v>#N/A</v>
      </c>
      <c r="W10" s="25">
        <f t="shared" si="3"/>
        <v>19.333333333333332</v>
      </c>
      <c r="X10" s="25">
        <f t="shared" si="4"/>
        <v>1.6666666666666667</v>
      </c>
      <c r="Y10" s="25">
        <f t="shared" si="5"/>
        <v>21</v>
      </c>
      <c r="Z10" s="25">
        <f t="shared" si="6"/>
        <v>0</v>
      </c>
    </row>
    <row r="11" spans="1:26">
      <c r="A11" s="24">
        <f>RegistrationByDate!A13</f>
        <v>43443</v>
      </c>
      <c r="B11">
        <f>RegistrationByDate!B13</f>
        <v>4</v>
      </c>
      <c r="C11">
        <f>RegistrationByDate!C13</f>
        <v>102</v>
      </c>
      <c r="D11">
        <f>RegistrationByDate!D13</f>
        <v>2</v>
      </c>
      <c r="E11">
        <f>RegistrationByDate!E13</f>
        <v>65</v>
      </c>
      <c r="F11">
        <f>RegistrationByDate!F13</f>
        <v>0</v>
      </c>
      <c r="G11" t="e">
        <f>RegistrationByDate!G13</f>
        <v>#N/A</v>
      </c>
      <c r="H11">
        <f>RegistrationByDate!H13</f>
        <v>1</v>
      </c>
      <c r="I11">
        <f>RegistrationByDate!I13</f>
        <v>14</v>
      </c>
      <c r="J11">
        <f>RegistrationByDate!J13</f>
        <v>0</v>
      </c>
      <c r="K11" t="e">
        <f>RegistrationByDate!K13</f>
        <v>#N/A</v>
      </c>
      <c r="L11">
        <f>RegistrationByDate!L13</f>
        <v>6</v>
      </c>
      <c r="M11">
        <f>RegistrationByDate!M13</f>
        <v>180</v>
      </c>
      <c r="N11">
        <f>RegistrationByDate!N13</f>
        <v>1</v>
      </c>
      <c r="O11">
        <f>RegistrationByDate!O13</f>
        <v>16</v>
      </c>
      <c r="P11">
        <f>RegistrationByDate!Q13</f>
        <v>196</v>
      </c>
      <c r="Q11">
        <f>RegistrationByDate!S13</f>
        <v>0</v>
      </c>
      <c r="R11">
        <f t="shared" si="8"/>
        <v>10</v>
      </c>
      <c r="S11" s="24">
        <f t="shared" si="7"/>
        <v>43443</v>
      </c>
      <c r="T11" s="25">
        <f t="shared" si="0"/>
        <v>10.199999999999999</v>
      </c>
      <c r="U11" s="25">
        <f t="shared" si="1"/>
        <v>6.5</v>
      </c>
      <c r="V11" s="25" t="e">
        <f t="shared" si="2"/>
        <v>#N/A</v>
      </c>
      <c r="W11" s="25">
        <f t="shared" si="3"/>
        <v>18</v>
      </c>
      <c r="X11" s="25">
        <f t="shared" si="4"/>
        <v>1.6</v>
      </c>
      <c r="Y11" s="25">
        <f t="shared" si="5"/>
        <v>19.600000000000001</v>
      </c>
      <c r="Z11" s="25">
        <f t="shared" si="6"/>
        <v>0</v>
      </c>
    </row>
    <row r="12" spans="1:26">
      <c r="A12" s="24">
        <f>RegistrationByDate!A14</f>
        <v>43444</v>
      </c>
      <c r="B12">
        <f>RegistrationByDate!B14</f>
        <v>1</v>
      </c>
      <c r="C12">
        <f>RegistrationByDate!C14</f>
        <v>103</v>
      </c>
      <c r="D12">
        <f>RegistrationByDate!D14</f>
        <v>2</v>
      </c>
      <c r="E12">
        <f>RegistrationByDate!E14</f>
        <v>67</v>
      </c>
      <c r="F12">
        <f>RegistrationByDate!F14</f>
        <v>2</v>
      </c>
      <c r="G12">
        <f>RegistrationByDate!G14</f>
        <v>15</v>
      </c>
      <c r="H12">
        <f>RegistrationByDate!H14</f>
        <v>0</v>
      </c>
      <c r="I12" t="e">
        <f>RegistrationByDate!I14</f>
        <v>#N/A</v>
      </c>
      <c r="J12">
        <f>RegistrationByDate!J14</f>
        <v>0</v>
      </c>
      <c r="K12" t="e">
        <f>RegistrationByDate!K14</f>
        <v>#N/A</v>
      </c>
      <c r="L12">
        <f>RegistrationByDate!L14</f>
        <v>5</v>
      </c>
      <c r="M12">
        <f>RegistrationByDate!M14</f>
        <v>185</v>
      </c>
      <c r="N12">
        <f>RegistrationByDate!N14</f>
        <v>0</v>
      </c>
      <c r="O12" t="e">
        <f>RegistrationByDate!O14</f>
        <v>#N/A</v>
      </c>
      <c r="P12">
        <f>RegistrationByDate!Q14</f>
        <v>201</v>
      </c>
      <c r="Q12">
        <f>RegistrationByDate!S14</f>
        <v>0</v>
      </c>
      <c r="R12">
        <f t="shared" si="8"/>
        <v>11</v>
      </c>
      <c r="S12" s="24">
        <f t="shared" si="7"/>
        <v>43444</v>
      </c>
      <c r="T12" s="25">
        <f t="shared" si="0"/>
        <v>9.3636363636363633</v>
      </c>
      <c r="U12" s="25">
        <f t="shared" si="1"/>
        <v>6.0909090909090908</v>
      </c>
      <c r="V12" s="25">
        <f t="shared" si="2"/>
        <v>1.3636363636363635</v>
      </c>
      <c r="W12" s="25">
        <f t="shared" si="3"/>
        <v>16.818181818181817</v>
      </c>
      <c r="X12" s="25" t="e">
        <f t="shared" si="4"/>
        <v>#N/A</v>
      </c>
      <c r="Y12" s="25">
        <f t="shared" si="5"/>
        <v>18.272727272727273</v>
      </c>
      <c r="Z12" s="25">
        <f t="shared" si="6"/>
        <v>0</v>
      </c>
    </row>
    <row r="13" spans="1:26">
      <c r="A13" s="24">
        <f>RegistrationByDate!A15</f>
        <v>43445</v>
      </c>
      <c r="B13">
        <f>RegistrationByDate!B15</f>
        <v>6</v>
      </c>
      <c r="C13">
        <f>RegistrationByDate!C15</f>
        <v>109</v>
      </c>
      <c r="D13">
        <f>RegistrationByDate!D15</f>
        <v>2</v>
      </c>
      <c r="E13">
        <f>RegistrationByDate!E15</f>
        <v>69</v>
      </c>
      <c r="F13">
        <f>RegistrationByDate!F15</f>
        <v>0</v>
      </c>
      <c r="G13" t="e">
        <f>RegistrationByDate!G15</f>
        <v>#N/A</v>
      </c>
      <c r="H13">
        <f>RegistrationByDate!H15</f>
        <v>0</v>
      </c>
      <c r="I13" t="e">
        <f>RegistrationByDate!I15</f>
        <v>#N/A</v>
      </c>
      <c r="J13">
        <f>RegistrationByDate!J15</f>
        <v>0</v>
      </c>
      <c r="K13" t="e">
        <f>RegistrationByDate!K15</f>
        <v>#N/A</v>
      </c>
      <c r="L13">
        <f>RegistrationByDate!L15</f>
        <v>8</v>
      </c>
      <c r="M13">
        <f>RegistrationByDate!M15</f>
        <v>193</v>
      </c>
      <c r="N13">
        <f>RegistrationByDate!N15</f>
        <v>0</v>
      </c>
      <c r="O13" t="e">
        <f>RegistrationByDate!O15</f>
        <v>#N/A</v>
      </c>
      <c r="P13">
        <f>RegistrationByDate!Q15</f>
        <v>209</v>
      </c>
      <c r="Q13">
        <f>RegistrationByDate!S15</f>
        <v>0</v>
      </c>
      <c r="R13">
        <f t="shared" si="8"/>
        <v>12</v>
      </c>
      <c r="S13" s="24">
        <f t="shared" si="7"/>
        <v>43445</v>
      </c>
      <c r="T13" s="25">
        <f t="shared" si="0"/>
        <v>9.0833333333333339</v>
      </c>
      <c r="U13" s="25">
        <f t="shared" si="1"/>
        <v>5.75</v>
      </c>
      <c r="V13" s="25" t="e">
        <f t="shared" si="2"/>
        <v>#N/A</v>
      </c>
      <c r="W13" s="25">
        <f t="shared" si="3"/>
        <v>16.083333333333332</v>
      </c>
      <c r="X13" s="25" t="e">
        <f t="shared" si="4"/>
        <v>#N/A</v>
      </c>
      <c r="Y13" s="25">
        <f t="shared" si="5"/>
        <v>17.416666666666668</v>
      </c>
      <c r="Z13" s="25">
        <f t="shared" si="6"/>
        <v>0</v>
      </c>
    </row>
    <row r="14" spans="1:26">
      <c r="A14" s="24">
        <f>RegistrationByDate!A16</f>
        <v>43446</v>
      </c>
      <c r="B14">
        <f>RegistrationByDate!B16</f>
        <v>5</v>
      </c>
      <c r="C14">
        <f>RegistrationByDate!C16</f>
        <v>114</v>
      </c>
      <c r="D14">
        <f>RegistrationByDate!D16</f>
        <v>3</v>
      </c>
      <c r="E14">
        <f>RegistrationByDate!E16</f>
        <v>72</v>
      </c>
      <c r="F14">
        <f>RegistrationByDate!F16</f>
        <v>1</v>
      </c>
      <c r="G14">
        <f>RegistrationByDate!G16</f>
        <v>16</v>
      </c>
      <c r="H14">
        <f>RegistrationByDate!H16</f>
        <v>0</v>
      </c>
      <c r="I14" t="e">
        <f>RegistrationByDate!I16</f>
        <v>#N/A</v>
      </c>
      <c r="J14">
        <f>RegistrationByDate!J16</f>
        <v>0</v>
      </c>
      <c r="K14" t="e">
        <f>RegistrationByDate!K16</f>
        <v>#N/A</v>
      </c>
      <c r="L14">
        <f>RegistrationByDate!L16</f>
        <v>9</v>
      </c>
      <c r="M14">
        <f>RegistrationByDate!M16</f>
        <v>202</v>
      </c>
      <c r="N14">
        <f>RegistrationByDate!N16</f>
        <v>0</v>
      </c>
      <c r="O14" t="e">
        <f>RegistrationByDate!O16</f>
        <v>#N/A</v>
      </c>
      <c r="P14">
        <f>RegistrationByDate!Q16</f>
        <v>218</v>
      </c>
      <c r="Q14">
        <f>RegistrationByDate!S16</f>
        <v>0</v>
      </c>
      <c r="R14">
        <f t="shared" si="8"/>
        <v>13</v>
      </c>
      <c r="S14" s="24">
        <f t="shared" si="7"/>
        <v>43446</v>
      </c>
      <c r="T14" s="25">
        <f t="shared" si="0"/>
        <v>8.7692307692307701</v>
      </c>
      <c r="U14" s="25">
        <f t="shared" si="1"/>
        <v>5.5384615384615383</v>
      </c>
      <c r="V14" s="25">
        <f t="shared" si="2"/>
        <v>1.2307692307692308</v>
      </c>
      <c r="W14" s="25">
        <f t="shared" si="3"/>
        <v>15.538461538461538</v>
      </c>
      <c r="X14" s="25" t="e">
        <f t="shared" si="4"/>
        <v>#N/A</v>
      </c>
      <c r="Y14" s="25">
        <f t="shared" si="5"/>
        <v>16.76923076923077</v>
      </c>
      <c r="Z14" s="25">
        <f t="shared" si="6"/>
        <v>0</v>
      </c>
    </row>
    <row r="15" spans="1:26">
      <c r="A15" s="24">
        <f>RegistrationByDate!A17</f>
        <v>43447</v>
      </c>
      <c r="B15">
        <f>RegistrationByDate!B17</f>
        <v>9</v>
      </c>
      <c r="C15">
        <f>RegistrationByDate!C17</f>
        <v>123</v>
      </c>
      <c r="D15">
        <f>RegistrationByDate!D17</f>
        <v>5</v>
      </c>
      <c r="E15">
        <f>RegistrationByDate!E17</f>
        <v>77</v>
      </c>
      <c r="F15">
        <f>RegistrationByDate!F17</f>
        <v>0</v>
      </c>
      <c r="G15" t="e">
        <f>RegistrationByDate!G17</f>
        <v>#N/A</v>
      </c>
      <c r="H15">
        <f>RegistrationByDate!H17</f>
        <v>0</v>
      </c>
      <c r="I15" t="e">
        <f>RegistrationByDate!I17</f>
        <v>#N/A</v>
      </c>
      <c r="J15">
        <f>RegistrationByDate!J17</f>
        <v>0</v>
      </c>
      <c r="K15" t="e">
        <f>RegistrationByDate!K17</f>
        <v>#N/A</v>
      </c>
      <c r="L15">
        <f>RegistrationByDate!L17</f>
        <v>14</v>
      </c>
      <c r="M15">
        <f>RegistrationByDate!M17</f>
        <v>216</v>
      </c>
      <c r="N15">
        <f>RegistrationByDate!N17</f>
        <v>0</v>
      </c>
      <c r="O15" t="e">
        <f>RegistrationByDate!O17</f>
        <v>#N/A</v>
      </c>
      <c r="P15">
        <f>RegistrationByDate!Q17</f>
        <v>232</v>
      </c>
      <c r="Q15">
        <f>RegistrationByDate!S17</f>
        <v>6</v>
      </c>
      <c r="R15">
        <f t="shared" si="8"/>
        <v>14</v>
      </c>
      <c r="S15" s="24">
        <f t="shared" si="7"/>
        <v>43447</v>
      </c>
      <c r="T15" s="25">
        <f t="shared" si="0"/>
        <v>8.7857142857142865</v>
      </c>
      <c r="U15" s="25">
        <f t="shared" si="1"/>
        <v>5.5</v>
      </c>
      <c r="V15" s="25" t="e">
        <f t="shared" si="2"/>
        <v>#N/A</v>
      </c>
      <c r="W15" s="25">
        <f t="shared" si="3"/>
        <v>15.428571428571429</v>
      </c>
      <c r="X15" s="25" t="e">
        <f t="shared" si="4"/>
        <v>#N/A</v>
      </c>
      <c r="Y15" s="25">
        <f t="shared" si="5"/>
        <v>16.571428571428573</v>
      </c>
      <c r="Z15" s="25">
        <f t="shared" si="6"/>
        <v>0.42857142857142855</v>
      </c>
    </row>
    <row r="16" spans="1:26">
      <c r="A16" s="24">
        <f>RegistrationByDate!A18</f>
        <v>43448</v>
      </c>
      <c r="B16">
        <f>RegistrationByDate!B18</f>
        <v>6</v>
      </c>
      <c r="C16">
        <f>RegistrationByDate!C18</f>
        <v>129</v>
      </c>
      <c r="D16">
        <f>RegistrationByDate!D18</f>
        <v>1</v>
      </c>
      <c r="E16">
        <f>RegistrationByDate!E18</f>
        <v>78</v>
      </c>
      <c r="F16">
        <f>RegistrationByDate!F18</f>
        <v>1</v>
      </c>
      <c r="G16">
        <f>RegistrationByDate!G18</f>
        <v>17</v>
      </c>
      <c r="H16">
        <f>RegistrationByDate!H18</f>
        <v>0</v>
      </c>
      <c r="I16" t="e">
        <f>RegistrationByDate!I18</f>
        <v>#N/A</v>
      </c>
      <c r="J16">
        <f>RegistrationByDate!J18</f>
        <v>0</v>
      </c>
      <c r="K16" t="e">
        <f>RegistrationByDate!K18</f>
        <v>#N/A</v>
      </c>
      <c r="L16">
        <f>RegistrationByDate!L18</f>
        <v>8</v>
      </c>
      <c r="M16">
        <f>RegistrationByDate!M18</f>
        <v>224</v>
      </c>
      <c r="N16">
        <f>RegistrationByDate!N18</f>
        <v>0</v>
      </c>
      <c r="O16" t="e">
        <f>RegistrationByDate!O18</f>
        <v>#N/A</v>
      </c>
      <c r="P16">
        <f>RegistrationByDate!Q18</f>
        <v>240</v>
      </c>
      <c r="Q16">
        <f>RegistrationByDate!S18</f>
        <v>7</v>
      </c>
      <c r="R16">
        <f t="shared" si="8"/>
        <v>15</v>
      </c>
      <c r="S16" s="24">
        <f t="shared" si="7"/>
        <v>43448</v>
      </c>
      <c r="T16" s="25">
        <f t="shared" si="0"/>
        <v>8.6</v>
      </c>
      <c r="U16" s="25">
        <f t="shared" si="1"/>
        <v>5.2</v>
      </c>
      <c r="V16" s="25">
        <f t="shared" si="2"/>
        <v>1.1333333333333333</v>
      </c>
      <c r="W16" s="25">
        <f t="shared" si="3"/>
        <v>14.933333333333334</v>
      </c>
      <c r="X16" s="25" t="e">
        <f t="shared" si="4"/>
        <v>#N/A</v>
      </c>
      <c r="Y16" s="25">
        <f t="shared" si="5"/>
        <v>16</v>
      </c>
      <c r="Z16" s="25">
        <f t="shared" si="6"/>
        <v>0.46666666666666667</v>
      </c>
    </row>
    <row r="17" spans="1:26">
      <c r="A17" s="24">
        <f>RegistrationByDate!A19</f>
        <v>43449</v>
      </c>
      <c r="B17">
        <f>RegistrationByDate!B19</f>
        <v>1</v>
      </c>
      <c r="C17">
        <f>RegistrationByDate!C19</f>
        <v>130</v>
      </c>
      <c r="D17">
        <f>RegistrationByDate!D19</f>
        <v>1</v>
      </c>
      <c r="E17">
        <f>RegistrationByDate!E19</f>
        <v>79</v>
      </c>
      <c r="F17">
        <f>RegistrationByDate!F19</f>
        <v>0</v>
      </c>
      <c r="G17" t="e">
        <f>RegistrationByDate!G19</f>
        <v>#N/A</v>
      </c>
      <c r="H17">
        <f>RegistrationByDate!H19</f>
        <v>2</v>
      </c>
      <c r="I17">
        <f>RegistrationByDate!I19</f>
        <v>16</v>
      </c>
      <c r="J17">
        <f>RegistrationByDate!J19</f>
        <v>3</v>
      </c>
      <c r="K17">
        <f>RegistrationByDate!K19</f>
        <v>5</v>
      </c>
      <c r="L17">
        <f>RegistrationByDate!L19</f>
        <v>2</v>
      </c>
      <c r="M17">
        <f>RegistrationByDate!M19</f>
        <v>226</v>
      </c>
      <c r="N17">
        <f>RegistrationByDate!N19</f>
        <v>5</v>
      </c>
      <c r="O17">
        <f>RegistrationByDate!O19</f>
        <v>21</v>
      </c>
      <c r="P17">
        <f>RegistrationByDate!Q19</f>
        <v>247</v>
      </c>
      <c r="Q17">
        <f>RegistrationByDate!S19</f>
        <v>7</v>
      </c>
      <c r="R17">
        <f t="shared" si="8"/>
        <v>16</v>
      </c>
      <c r="S17" s="24">
        <f t="shared" si="7"/>
        <v>43449</v>
      </c>
      <c r="T17" s="25">
        <f t="shared" si="0"/>
        <v>8.125</v>
      </c>
      <c r="U17" s="25">
        <f t="shared" si="1"/>
        <v>4.9375</v>
      </c>
      <c r="V17" s="25" t="e">
        <f t="shared" si="2"/>
        <v>#N/A</v>
      </c>
      <c r="W17" s="25">
        <f t="shared" si="3"/>
        <v>14.125</v>
      </c>
      <c r="X17" s="25">
        <f t="shared" si="4"/>
        <v>1.3125</v>
      </c>
      <c r="Y17" s="25">
        <f t="shared" si="5"/>
        <v>15.4375</v>
      </c>
      <c r="Z17" s="25">
        <f t="shared" si="6"/>
        <v>0.4375</v>
      </c>
    </row>
    <row r="18" spans="1:26">
      <c r="A18" s="24">
        <f>RegistrationByDate!A20</f>
        <v>43450</v>
      </c>
      <c r="B18">
        <f>RegistrationByDate!B20</f>
        <v>2</v>
      </c>
      <c r="C18">
        <f>RegistrationByDate!C20</f>
        <v>132</v>
      </c>
      <c r="D18">
        <f>RegistrationByDate!D20</f>
        <v>0</v>
      </c>
      <c r="E18" t="e">
        <f>RegistrationByDate!E20</f>
        <v>#N/A</v>
      </c>
      <c r="F18">
        <f>RegistrationByDate!F20</f>
        <v>0</v>
      </c>
      <c r="G18" t="e">
        <f>RegistrationByDate!G20</f>
        <v>#N/A</v>
      </c>
      <c r="H18">
        <f>RegistrationByDate!H20</f>
        <v>0</v>
      </c>
      <c r="I18" t="e">
        <f>RegistrationByDate!I20</f>
        <v>#N/A</v>
      </c>
      <c r="J18">
        <f>RegistrationByDate!J20</f>
        <v>0</v>
      </c>
      <c r="K18" t="e">
        <f>RegistrationByDate!K20</f>
        <v>#N/A</v>
      </c>
      <c r="L18">
        <f>RegistrationByDate!L20</f>
        <v>2</v>
      </c>
      <c r="M18">
        <f>RegistrationByDate!M20</f>
        <v>228</v>
      </c>
      <c r="N18">
        <f>RegistrationByDate!N20</f>
        <v>0</v>
      </c>
      <c r="O18" t="e">
        <f>RegistrationByDate!O20</f>
        <v>#N/A</v>
      </c>
      <c r="P18">
        <f>RegistrationByDate!Q20</f>
        <v>249</v>
      </c>
      <c r="Q18">
        <f>RegistrationByDate!S20</f>
        <v>7</v>
      </c>
      <c r="R18">
        <f t="shared" si="8"/>
        <v>17</v>
      </c>
      <c r="S18" s="24">
        <f t="shared" si="7"/>
        <v>43450</v>
      </c>
      <c r="T18" s="25">
        <f t="shared" si="0"/>
        <v>7.7647058823529411</v>
      </c>
      <c r="U18" s="25" t="e">
        <f t="shared" si="1"/>
        <v>#N/A</v>
      </c>
      <c r="V18" s="25" t="e">
        <f t="shared" si="2"/>
        <v>#N/A</v>
      </c>
      <c r="W18" s="25">
        <f t="shared" si="3"/>
        <v>13.411764705882353</v>
      </c>
      <c r="X18" s="25" t="e">
        <f t="shared" si="4"/>
        <v>#N/A</v>
      </c>
      <c r="Y18" s="25">
        <f t="shared" si="5"/>
        <v>14.647058823529411</v>
      </c>
      <c r="Z18" s="25">
        <f t="shared" si="6"/>
        <v>0.41176470588235292</v>
      </c>
    </row>
    <row r="19" spans="1:26">
      <c r="A19" s="24">
        <f>RegistrationByDate!A21</f>
        <v>43451</v>
      </c>
      <c r="B19">
        <f>RegistrationByDate!B21</f>
        <v>4</v>
      </c>
      <c r="C19">
        <f>RegistrationByDate!C21</f>
        <v>136</v>
      </c>
      <c r="D19">
        <f>RegistrationByDate!D21</f>
        <v>2</v>
      </c>
      <c r="E19">
        <f>RegistrationByDate!E21</f>
        <v>81</v>
      </c>
      <c r="F19">
        <f>RegistrationByDate!F21</f>
        <v>0</v>
      </c>
      <c r="G19" t="e">
        <f>RegistrationByDate!G21</f>
        <v>#N/A</v>
      </c>
      <c r="H19">
        <f>RegistrationByDate!H21</f>
        <v>0</v>
      </c>
      <c r="I19" t="e">
        <f>RegistrationByDate!I21</f>
        <v>#N/A</v>
      </c>
      <c r="J19">
        <f>RegistrationByDate!J21</f>
        <v>0</v>
      </c>
      <c r="K19" t="e">
        <f>RegistrationByDate!K21</f>
        <v>#N/A</v>
      </c>
      <c r="L19">
        <f>RegistrationByDate!L21</f>
        <v>6</v>
      </c>
      <c r="M19">
        <f>RegistrationByDate!M21</f>
        <v>234</v>
      </c>
      <c r="N19">
        <f>RegistrationByDate!N21</f>
        <v>0</v>
      </c>
      <c r="O19" t="e">
        <f>RegistrationByDate!O21</f>
        <v>#N/A</v>
      </c>
      <c r="P19">
        <f>RegistrationByDate!Q21</f>
        <v>255</v>
      </c>
      <c r="Q19">
        <f>RegistrationByDate!S21</f>
        <v>9</v>
      </c>
      <c r="R19">
        <f t="shared" si="8"/>
        <v>18</v>
      </c>
      <c r="S19" s="24">
        <f t="shared" si="7"/>
        <v>43451</v>
      </c>
      <c r="T19" s="25">
        <f t="shared" si="0"/>
        <v>7.5555555555555554</v>
      </c>
      <c r="U19" s="25">
        <f t="shared" si="1"/>
        <v>4.5</v>
      </c>
      <c r="V19" s="25" t="e">
        <f t="shared" si="2"/>
        <v>#N/A</v>
      </c>
      <c r="W19" s="25">
        <f t="shared" si="3"/>
        <v>13</v>
      </c>
      <c r="X19" s="25" t="e">
        <f t="shared" si="4"/>
        <v>#N/A</v>
      </c>
      <c r="Y19" s="25">
        <f t="shared" si="5"/>
        <v>14.166666666666666</v>
      </c>
      <c r="Z19" s="25">
        <f t="shared" si="6"/>
        <v>0.5</v>
      </c>
    </row>
    <row r="20" spans="1:26">
      <c r="A20" s="24">
        <f>RegistrationByDate!A22</f>
        <v>43452</v>
      </c>
      <c r="B20">
        <f>RegistrationByDate!B22</f>
        <v>2</v>
      </c>
      <c r="C20">
        <f>RegistrationByDate!C22</f>
        <v>138</v>
      </c>
      <c r="D20">
        <f>RegistrationByDate!D22</f>
        <v>3</v>
      </c>
      <c r="E20">
        <f>RegistrationByDate!E22</f>
        <v>84</v>
      </c>
      <c r="F20">
        <f>RegistrationByDate!F22</f>
        <v>0</v>
      </c>
      <c r="G20" t="e">
        <f>RegistrationByDate!G22</f>
        <v>#N/A</v>
      </c>
      <c r="H20">
        <f>RegistrationByDate!H22</f>
        <v>0</v>
      </c>
      <c r="I20" t="e">
        <f>RegistrationByDate!I22</f>
        <v>#N/A</v>
      </c>
      <c r="J20">
        <f>RegistrationByDate!J22</f>
        <v>0</v>
      </c>
      <c r="K20" t="e">
        <f>RegistrationByDate!K22</f>
        <v>#N/A</v>
      </c>
      <c r="L20">
        <f>RegistrationByDate!L22</f>
        <v>5</v>
      </c>
      <c r="M20">
        <f>RegistrationByDate!M22</f>
        <v>239</v>
      </c>
      <c r="N20">
        <f>RegistrationByDate!N22</f>
        <v>0</v>
      </c>
      <c r="O20" t="e">
        <f>RegistrationByDate!O22</f>
        <v>#N/A</v>
      </c>
      <c r="P20">
        <f>RegistrationByDate!Q22</f>
        <v>260</v>
      </c>
      <c r="Q20">
        <f>RegistrationByDate!S22</f>
        <v>9</v>
      </c>
      <c r="R20">
        <f t="shared" si="8"/>
        <v>19</v>
      </c>
      <c r="S20" s="24">
        <f t="shared" si="7"/>
        <v>43452</v>
      </c>
      <c r="T20" s="25">
        <f t="shared" si="0"/>
        <v>7.2631578947368425</v>
      </c>
      <c r="U20" s="25">
        <f t="shared" si="1"/>
        <v>4.4210526315789478</v>
      </c>
      <c r="V20" s="25" t="e">
        <f t="shared" si="2"/>
        <v>#N/A</v>
      </c>
      <c r="W20" s="25">
        <f t="shared" si="3"/>
        <v>12.578947368421053</v>
      </c>
      <c r="X20" s="25" t="e">
        <f t="shared" si="4"/>
        <v>#N/A</v>
      </c>
      <c r="Y20" s="25">
        <f t="shared" si="5"/>
        <v>13.684210526315789</v>
      </c>
      <c r="Z20" s="25">
        <f t="shared" si="6"/>
        <v>0.47368421052631576</v>
      </c>
    </row>
    <row r="21" spans="1:26">
      <c r="A21" s="24">
        <f>RegistrationByDate!A23</f>
        <v>43453</v>
      </c>
      <c r="B21">
        <f>RegistrationByDate!B23</f>
        <v>1</v>
      </c>
      <c r="C21">
        <f>RegistrationByDate!C23</f>
        <v>139</v>
      </c>
      <c r="D21">
        <f>RegistrationByDate!D23</f>
        <v>3</v>
      </c>
      <c r="E21">
        <f>RegistrationByDate!E23</f>
        <v>87</v>
      </c>
      <c r="F21">
        <f>RegistrationByDate!F23</f>
        <v>0</v>
      </c>
      <c r="G21" t="e">
        <f>RegistrationByDate!G23</f>
        <v>#N/A</v>
      </c>
      <c r="H21">
        <f>RegistrationByDate!H23</f>
        <v>1</v>
      </c>
      <c r="I21">
        <f>RegistrationByDate!I23</f>
        <v>17</v>
      </c>
      <c r="J21">
        <f>RegistrationByDate!J23</f>
        <v>0</v>
      </c>
      <c r="K21" t="e">
        <f>RegistrationByDate!K23</f>
        <v>#N/A</v>
      </c>
      <c r="L21">
        <f>RegistrationByDate!L23</f>
        <v>4</v>
      </c>
      <c r="M21">
        <f>RegistrationByDate!M23</f>
        <v>243</v>
      </c>
      <c r="N21">
        <f>RegistrationByDate!N23</f>
        <v>1</v>
      </c>
      <c r="O21">
        <f>RegistrationByDate!O23</f>
        <v>22</v>
      </c>
      <c r="P21">
        <f>RegistrationByDate!Q23</f>
        <v>265</v>
      </c>
      <c r="Q21">
        <f>RegistrationByDate!S23</f>
        <v>12</v>
      </c>
      <c r="R21">
        <f t="shared" si="8"/>
        <v>20</v>
      </c>
      <c r="S21" s="24">
        <f t="shared" si="7"/>
        <v>43453</v>
      </c>
      <c r="T21" s="25">
        <f t="shared" si="0"/>
        <v>6.95</v>
      </c>
      <c r="U21" s="25">
        <f t="shared" si="1"/>
        <v>4.3499999999999996</v>
      </c>
      <c r="V21" s="25" t="e">
        <f t="shared" si="2"/>
        <v>#N/A</v>
      </c>
      <c r="W21" s="25">
        <f t="shared" si="3"/>
        <v>12.15</v>
      </c>
      <c r="X21" s="25">
        <f t="shared" si="4"/>
        <v>1.1000000000000001</v>
      </c>
      <c r="Y21" s="25">
        <f t="shared" si="5"/>
        <v>13.25</v>
      </c>
      <c r="Z21" s="25">
        <f t="shared" si="6"/>
        <v>0.6</v>
      </c>
    </row>
    <row r="22" spans="1:26">
      <c r="A22" s="24">
        <f>RegistrationByDate!A24</f>
        <v>43454</v>
      </c>
      <c r="B22">
        <f>RegistrationByDate!B24</f>
        <v>1</v>
      </c>
      <c r="C22">
        <f>RegistrationByDate!C24</f>
        <v>140</v>
      </c>
      <c r="D22">
        <f>RegistrationByDate!D24</f>
        <v>2</v>
      </c>
      <c r="E22">
        <f>RegistrationByDate!E24</f>
        <v>89</v>
      </c>
      <c r="F22">
        <f>RegistrationByDate!F24</f>
        <v>0</v>
      </c>
      <c r="G22" t="e">
        <f>RegistrationByDate!G24</f>
        <v>#N/A</v>
      </c>
      <c r="H22">
        <f>RegistrationByDate!H24</f>
        <v>0</v>
      </c>
      <c r="I22" t="e">
        <f>RegistrationByDate!I24</f>
        <v>#N/A</v>
      </c>
      <c r="J22">
        <f>RegistrationByDate!J24</f>
        <v>0</v>
      </c>
      <c r="K22" t="e">
        <f>RegistrationByDate!K24</f>
        <v>#N/A</v>
      </c>
      <c r="L22">
        <f>RegistrationByDate!L24</f>
        <v>3</v>
      </c>
      <c r="M22">
        <f>RegistrationByDate!M24</f>
        <v>246</v>
      </c>
      <c r="N22">
        <f>RegistrationByDate!N24</f>
        <v>0</v>
      </c>
      <c r="O22" t="e">
        <f>RegistrationByDate!O24</f>
        <v>#N/A</v>
      </c>
      <c r="P22">
        <f>RegistrationByDate!Q24</f>
        <v>268</v>
      </c>
      <c r="Q22">
        <f>RegistrationByDate!S24</f>
        <v>12</v>
      </c>
      <c r="R22">
        <f t="shared" si="8"/>
        <v>21</v>
      </c>
      <c r="S22" s="24">
        <f t="shared" si="7"/>
        <v>43454</v>
      </c>
      <c r="T22" s="25">
        <f t="shared" si="0"/>
        <v>6.666666666666667</v>
      </c>
      <c r="U22" s="25">
        <f t="shared" si="1"/>
        <v>4.2380952380952381</v>
      </c>
      <c r="V22" s="25" t="e">
        <f t="shared" si="2"/>
        <v>#N/A</v>
      </c>
      <c r="W22" s="25">
        <f t="shared" si="3"/>
        <v>11.714285714285714</v>
      </c>
      <c r="X22" s="25" t="e">
        <f t="shared" si="4"/>
        <v>#N/A</v>
      </c>
      <c r="Y22" s="25">
        <f t="shared" si="5"/>
        <v>12.761904761904763</v>
      </c>
      <c r="Z22" s="25">
        <f t="shared" si="6"/>
        <v>0.5714285714285714</v>
      </c>
    </row>
    <row r="23" spans="1:26">
      <c r="A23" s="24">
        <f>RegistrationByDate!A25</f>
        <v>43455</v>
      </c>
      <c r="B23">
        <f>RegistrationByDate!B25</f>
        <v>2</v>
      </c>
      <c r="C23">
        <f>RegistrationByDate!C25</f>
        <v>142</v>
      </c>
      <c r="D23">
        <f>RegistrationByDate!D25</f>
        <v>4</v>
      </c>
      <c r="E23">
        <f>RegistrationByDate!E25</f>
        <v>93</v>
      </c>
      <c r="F23">
        <f>RegistrationByDate!F25</f>
        <v>1</v>
      </c>
      <c r="G23">
        <f>RegistrationByDate!G25</f>
        <v>18</v>
      </c>
      <c r="H23">
        <f>RegistrationByDate!H25</f>
        <v>0</v>
      </c>
      <c r="I23" t="e">
        <f>RegistrationByDate!I25</f>
        <v>#N/A</v>
      </c>
      <c r="J23">
        <f>RegistrationByDate!J25</f>
        <v>0</v>
      </c>
      <c r="K23" t="e">
        <f>RegistrationByDate!K25</f>
        <v>#N/A</v>
      </c>
      <c r="L23">
        <f>RegistrationByDate!L25</f>
        <v>7</v>
      </c>
      <c r="M23">
        <f>RegistrationByDate!M25</f>
        <v>253</v>
      </c>
      <c r="N23">
        <f>RegistrationByDate!N25</f>
        <v>0</v>
      </c>
      <c r="O23" t="e">
        <f>RegistrationByDate!O25</f>
        <v>#N/A</v>
      </c>
      <c r="P23">
        <f>RegistrationByDate!Q25</f>
        <v>275</v>
      </c>
      <c r="Q23">
        <f>RegistrationByDate!S25</f>
        <v>12</v>
      </c>
      <c r="R23">
        <f t="shared" si="8"/>
        <v>22</v>
      </c>
      <c r="S23" s="24">
        <f t="shared" si="7"/>
        <v>43455</v>
      </c>
      <c r="T23" s="25">
        <f t="shared" si="0"/>
        <v>6.4545454545454541</v>
      </c>
      <c r="U23" s="25">
        <f t="shared" si="1"/>
        <v>4.2272727272727275</v>
      </c>
      <c r="V23" s="25">
        <f t="shared" si="2"/>
        <v>0.81818181818181823</v>
      </c>
      <c r="W23" s="25">
        <f t="shared" si="3"/>
        <v>11.5</v>
      </c>
      <c r="X23" s="25" t="e">
        <f t="shared" si="4"/>
        <v>#N/A</v>
      </c>
      <c r="Y23" s="25">
        <f t="shared" si="5"/>
        <v>12.5</v>
      </c>
      <c r="Z23" s="25">
        <f t="shared" si="6"/>
        <v>0.54545454545454541</v>
      </c>
    </row>
    <row r="24" spans="1:26">
      <c r="A24" s="24">
        <f>RegistrationByDate!A26</f>
        <v>43456</v>
      </c>
      <c r="B24">
        <f>RegistrationByDate!B26</f>
        <v>2</v>
      </c>
      <c r="C24">
        <f>RegistrationByDate!C26</f>
        <v>144</v>
      </c>
      <c r="D24">
        <f>RegistrationByDate!D26</f>
        <v>0</v>
      </c>
      <c r="E24" t="e">
        <f>RegistrationByDate!E26</f>
        <v>#N/A</v>
      </c>
      <c r="F24">
        <f>RegistrationByDate!F26</f>
        <v>0</v>
      </c>
      <c r="G24" t="e">
        <f>RegistrationByDate!G26</f>
        <v>#N/A</v>
      </c>
      <c r="H24">
        <f>RegistrationByDate!H26</f>
        <v>0</v>
      </c>
      <c r="I24" t="e">
        <f>RegistrationByDate!I26</f>
        <v>#N/A</v>
      </c>
      <c r="J24">
        <f>RegistrationByDate!J26</f>
        <v>0</v>
      </c>
      <c r="K24" t="e">
        <f>RegistrationByDate!K26</f>
        <v>#N/A</v>
      </c>
      <c r="L24">
        <f>RegistrationByDate!L26</f>
        <v>2</v>
      </c>
      <c r="M24">
        <f>RegistrationByDate!M26</f>
        <v>255</v>
      </c>
      <c r="N24">
        <f>RegistrationByDate!N26</f>
        <v>0</v>
      </c>
      <c r="O24" t="e">
        <f>RegistrationByDate!O26</f>
        <v>#N/A</v>
      </c>
      <c r="P24">
        <f>RegistrationByDate!Q26</f>
        <v>277</v>
      </c>
      <c r="Q24">
        <f>RegistrationByDate!S26</f>
        <v>12</v>
      </c>
      <c r="R24">
        <f t="shared" si="8"/>
        <v>23</v>
      </c>
      <c r="S24" s="24">
        <f t="shared" si="7"/>
        <v>43456</v>
      </c>
      <c r="T24" s="25">
        <f t="shared" si="0"/>
        <v>6.2608695652173916</v>
      </c>
      <c r="U24" s="25" t="e">
        <f t="shared" si="1"/>
        <v>#N/A</v>
      </c>
      <c r="V24" s="25" t="e">
        <f t="shared" si="2"/>
        <v>#N/A</v>
      </c>
      <c r="W24" s="25">
        <f t="shared" si="3"/>
        <v>11.086956521739131</v>
      </c>
      <c r="X24" s="25" t="e">
        <f t="shared" si="4"/>
        <v>#N/A</v>
      </c>
      <c r="Y24" s="25">
        <f t="shared" si="5"/>
        <v>12.043478260869565</v>
      </c>
      <c r="Z24" s="25">
        <f t="shared" si="6"/>
        <v>0.52173913043478259</v>
      </c>
    </row>
    <row r="25" spans="1:26">
      <c r="A25" s="24">
        <f>RegistrationByDate!A27</f>
        <v>43457</v>
      </c>
      <c r="B25">
        <f>RegistrationByDate!B27</f>
        <v>5</v>
      </c>
      <c r="C25">
        <f>RegistrationByDate!C27</f>
        <v>149</v>
      </c>
      <c r="D25">
        <f>RegistrationByDate!D27</f>
        <v>2</v>
      </c>
      <c r="E25">
        <f>RegistrationByDate!E27</f>
        <v>95</v>
      </c>
      <c r="F25">
        <f>RegistrationByDate!F27</f>
        <v>0</v>
      </c>
      <c r="G25" t="e">
        <f>RegistrationByDate!G27</f>
        <v>#N/A</v>
      </c>
      <c r="H25">
        <f>RegistrationByDate!H27</f>
        <v>0</v>
      </c>
      <c r="I25" t="e">
        <f>RegistrationByDate!I27</f>
        <v>#N/A</v>
      </c>
      <c r="J25">
        <f>RegistrationByDate!J27</f>
        <v>0</v>
      </c>
      <c r="K25" t="e">
        <f>RegistrationByDate!K27</f>
        <v>#N/A</v>
      </c>
      <c r="L25">
        <f>RegistrationByDate!L27</f>
        <v>7</v>
      </c>
      <c r="M25">
        <f>RegistrationByDate!M27</f>
        <v>262</v>
      </c>
      <c r="N25">
        <f>RegistrationByDate!N27</f>
        <v>0</v>
      </c>
      <c r="O25" t="e">
        <f>RegistrationByDate!O27</f>
        <v>#N/A</v>
      </c>
      <c r="P25">
        <f>RegistrationByDate!Q27</f>
        <v>284</v>
      </c>
      <c r="Q25">
        <f>RegistrationByDate!S27</f>
        <v>12</v>
      </c>
      <c r="R25">
        <f t="shared" si="8"/>
        <v>24</v>
      </c>
      <c r="S25" s="24">
        <f t="shared" si="7"/>
        <v>43457</v>
      </c>
      <c r="T25" s="25">
        <f t="shared" si="0"/>
        <v>6.208333333333333</v>
      </c>
      <c r="U25" s="25">
        <f t="shared" si="1"/>
        <v>3.9583333333333335</v>
      </c>
      <c r="V25" s="25" t="e">
        <f t="shared" si="2"/>
        <v>#N/A</v>
      </c>
      <c r="W25" s="25">
        <f t="shared" si="3"/>
        <v>10.916666666666666</v>
      </c>
      <c r="X25" s="25" t="e">
        <f t="shared" si="4"/>
        <v>#N/A</v>
      </c>
      <c r="Y25" s="25">
        <f t="shared" si="5"/>
        <v>11.833333333333334</v>
      </c>
      <c r="Z25" s="25">
        <f t="shared" si="6"/>
        <v>0.5</v>
      </c>
    </row>
    <row r="26" spans="1:26">
      <c r="A26" s="24">
        <f>RegistrationByDate!A28</f>
        <v>43458</v>
      </c>
      <c r="B26">
        <f>RegistrationByDate!B28</f>
        <v>7</v>
      </c>
      <c r="C26">
        <f>RegistrationByDate!C28</f>
        <v>156</v>
      </c>
      <c r="D26">
        <f>RegistrationByDate!D28</f>
        <v>0</v>
      </c>
      <c r="E26" t="e">
        <f>RegistrationByDate!E28</f>
        <v>#N/A</v>
      </c>
      <c r="F26">
        <f>RegistrationByDate!F28</f>
        <v>0</v>
      </c>
      <c r="G26" t="e">
        <f>RegistrationByDate!G28</f>
        <v>#N/A</v>
      </c>
      <c r="H26">
        <f>RegistrationByDate!H28</f>
        <v>1</v>
      </c>
      <c r="I26">
        <f>RegistrationByDate!I28</f>
        <v>18</v>
      </c>
      <c r="J26">
        <f>RegistrationByDate!J28</f>
        <v>0</v>
      </c>
      <c r="K26" t="e">
        <f>RegistrationByDate!K28</f>
        <v>#N/A</v>
      </c>
      <c r="L26">
        <f>RegistrationByDate!L28</f>
        <v>7</v>
      </c>
      <c r="M26">
        <f>RegistrationByDate!M28</f>
        <v>269</v>
      </c>
      <c r="N26">
        <f>RegistrationByDate!N28</f>
        <v>1</v>
      </c>
      <c r="O26">
        <f>RegistrationByDate!O28</f>
        <v>23</v>
      </c>
      <c r="P26">
        <f>RegistrationByDate!Q28</f>
        <v>292</v>
      </c>
      <c r="Q26">
        <f>RegistrationByDate!S28</f>
        <v>12</v>
      </c>
      <c r="R26">
        <f t="shared" si="8"/>
        <v>25</v>
      </c>
      <c r="S26" s="24">
        <f t="shared" si="7"/>
        <v>43458</v>
      </c>
      <c r="T26" s="25">
        <f t="shared" si="0"/>
        <v>6.24</v>
      </c>
      <c r="U26" s="25" t="e">
        <f t="shared" si="1"/>
        <v>#N/A</v>
      </c>
      <c r="V26" s="25" t="e">
        <f t="shared" si="2"/>
        <v>#N/A</v>
      </c>
      <c r="W26" s="25">
        <f t="shared" si="3"/>
        <v>10.76</v>
      </c>
      <c r="X26" s="25">
        <f t="shared" si="4"/>
        <v>0.92</v>
      </c>
      <c r="Y26" s="25">
        <f t="shared" si="5"/>
        <v>11.68</v>
      </c>
      <c r="Z26" s="25">
        <f t="shared" si="6"/>
        <v>0.48</v>
      </c>
    </row>
    <row r="27" spans="1:26">
      <c r="A27" s="24">
        <f>RegistrationByDate!A29</f>
        <v>43459</v>
      </c>
      <c r="B27">
        <f>RegistrationByDate!B29</f>
        <v>3</v>
      </c>
      <c r="C27">
        <f>RegistrationByDate!C29</f>
        <v>159</v>
      </c>
      <c r="D27">
        <f>RegistrationByDate!D29</f>
        <v>0</v>
      </c>
      <c r="E27" t="e">
        <f>RegistrationByDate!E29</f>
        <v>#N/A</v>
      </c>
      <c r="F27">
        <f>RegistrationByDate!F29</f>
        <v>0</v>
      </c>
      <c r="G27" t="e">
        <f>RegistrationByDate!G29</f>
        <v>#N/A</v>
      </c>
      <c r="H27">
        <f>RegistrationByDate!H29</f>
        <v>2</v>
      </c>
      <c r="I27">
        <f>RegistrationByDate!I29</f>
        <v>20</v>
      </c>
      <c r="J27">
        <f>RegistrationByDate!J29</f>
        <v>0</v>
      </c>
      <c r="K27" t="e">
        <f>RegistrationByDate!K29</f>
        <v>#N/A</v>
      </c>
      <c r="L27">
        <f>RegistrationByDate!L29</f>
        <v>3</v>
      </c>
      <c r="M27">
        <f>RegistrationByDate!M29</f>
        <v>272</v>
      </c>
      <c r="N27">
        <f>RegistrationByDate!N29</f>
        <v>2</v>
      </c>
      <c r="O27">
        <f>RegistrationByDate!O29</f>
        <v>25</v>
      </c>
      <c r="P27">
        <f>RegistrationByDate!Q29</f>
        <v>297</v>
      </c>
      <c r="Q27">
        <f>RegistrationByDate!S29</f>
        <v>12</v>
      </c>
      <c r="R27">
        <f t="shared" si="8"/>
        <v>26</v>
      </c>
      <c r="S27" s="24">
        <f t="shared" si="7"/>
        <v>43459</v>
      </c>
      <c r="T27" s="25">
        <f t="shared" si="0"/>
        <v>6.115384615384615</v>
      </c>
      <c r="U27" s="25" t="e">
        <f t="shared" si="1"/>
        <v>#N/A</v>
      </c>
      <c r="V27" s="25" t="e">
        <f t="shared" si="2"/>
        <v>#N/A</v>
      </c>
      <c r="W27" s="25">
        <f t="shared" si="3"/>
        <v>10.461538461538462</v>
      </c>
      <c r="X27" s="25">
        <f t="shared" si="4"/>
        <v>0.96153846153846156</v>
      </c>
      <c r="Y27" s="25">
        <f t="shared" si="5"/>
        <v>11.423076923076923</v>
      </c>
      <c r="Z27" s="25">
        <f t="shared" si="6"/>
        <v>0.46153846153846156</v>
      </c>
    </row>
    <row r="28" spans="1:26">
      <c r="A28" s="24">
        <f>RegistrationByDate!A30</f>
        <v>43460</v>
      </c>
      <c r="B28">
        <f>RegistrationByDate!B30</f>
        <v>6</v>
      </c>
      <c r="C28">
        <f>RegistrationByDate!C30</f>
        <v>165</v>
      </c>
      <c r="D28">
        <f>RegistrationByDate!D30</f>
        <v>0</v>
      </c>
      <c r="E28" t="e">
        <f>RegistrationByDate!E30</f>
        <v>#N/A</v>
      </c>
      <c r="F28">
        <f>RegistrationByDate!F30</f>
        <v>1</v>
      </c>
      <c r="G28">
        <f>RegistrationByDate!G30</f>
        <v>19</v>
      </c>
      <c r="H28">
        <f>RegistrationByDate!H30</f>
        <v>0</v>
      </c>
      <c r="I28" t="e">
        <f>RegistrationByDate!I30</f>
        <v>#N/A</v>
      </c>
      <c r="J28">
        <f>RegistrationByDate!J30</f>
        <v>0</v>
      </c>
      <c r="K28" t="e">
        <f>RegistrationByDate!K30</f>
        <v>#N/A</v>
      </c>
      <c r="L28">
        <f>RegistrationByDate!L30</f>
        <v>7</v>
      </c>
      <c r="M28">
        <f>RegistrationByDate!M30</f>
        <v>279</v>
      </c>
      <c r="N28">
        <f>RegistrationByDate!N30</f>
        <v>0</v>
      </c>
      <c r="O28" t="e">
        <f>RegistrationByDate!O30</f>
        <v>#N/A</v>
      </c>
      <c r="P28">
        <f>RegistrationByDate!Q30</f>
        <v>304</v>
      </c>
      <c r="Q28">
        <f>RegistrationByDate!S30</f>
        <v>12</v>
      </c>
      <c r="R28">
        <f t="shared" si="8"/>
        <v>27</v>
      </c>
      <c r="S28" s="24">
        <f t="shared" si="7"/>
        <v>43460</v>
      </c>
      <c r="T28" s="25">
        <f t="shared" si="0"/>
        <v>6.1111111111111107</v>
      </c>
      <c r="U28" s="25" t="e">
        <f t="shared" si="1"/>
        <v>#N/A</v>
      </c>
      <c r="V28" s="25">
        <f t="shared" si="2"/>
        <v>0.70370370370370372</v>
      </c>
      <c r="W28" s="25">
        <f t="shared" si="3"/>
        <v>10.333333333333334</v>
      </c>
      <c r="X28" s="25" t="e">
        <f t="shared" si="4"/>
        <v>#N/A</v>
      </c>
      <c r="Y28" s="25">
        <f t="shared" si="5"/>
        <v>11.25925925925926</v>
      </c>
      <c r="Z28" s="25">
        <f t="shared" si="6"/>
        <v>0.44444444444444442</v>
      </c>
    </row>
    <row r="29" spans="1:26">
      <c r="A29" s="24">
        <f>RegistrationByDate!A31</f>
        <v>43461</v>
      </c>
      <c r="B29">
        <f>RegistrationByDate!B31</f>
        <v>31</v>
      </c>
      <c r="C29">
        <f>RegistrationByDate!C31</f>
        <v>196</v>
      </c>
      <c r="D29">
        <f>RegistrationByDate!D31</f>
        <v>19</v>
      </c>
      <c r="E29">
        <f>RegistrationByDate!E31</f>
        <v>114</v>
      </c>
      <c r="F29">
        <f>RegistrationByDate!F31</f>
        <v>4</v>
      </c>
      <c r="G29">
        <f>RegistrationByDate!G31</f>
        <v>23</v>
      </c>
      <c r="H29">
        <f>RegistrationByDate!H31</f>
        <v>2</v>
      </c>
      <c r="I29">
        <f>RegistrationByDate!I31</f>
        <v>22</v>
      </c>
      <c r="J29">
        <f>RegistrationByDate!J31</f>
        <v>2</v>
      </c>
      <c r="K29">
        <f>RegistrationByDate!K31</f>
        <v>7</v>
      </c>
      <c r="L29">
        <f>RegistrationByDate!L31</f>
        <v>54</v>
      </c>
      <c r="M29">
        <f>RegistrationByDate!M31</f>
        <v>333</v>
      </c>
      <c r="N29">
        <f>RegistrationByDate!N31</f>
        <v>4</v>
      </c>
      <c r="O29">
        <f>RegistrationByDate!O31</f>
        <v>29</v>
      </c>
      <c r="P29">
        <f>RegistrationByDate!Q31</f>
        <v>362</v>
      </c>
      <c r="Q29">
        <f>RegistrationByDate!S31</f>
        <v>12</v>
      </c>
      <c r="R29">
        <f t="shared" si="8"/>
        <v>28</v>
      </c>
      <c r="S29" s="24">
        <f t="shared" si="7"/>
        <v>43461</v>
      </c>
      <c r="T29" s="25">
        <f t="shared" si="0"/>
        <v>7</v>
      </c>
      <c r="U29" s="25">
        <f t="shared" si="1"/>
        <v>4.0714285714285712</v>
      </c>
      <c r="V29" s="25">
        <f t="shared" si="2"/>
        <v>0.8214285714285714</v>
      </c>
      <c r="W29" s="25">
        <f t="shared" si="3"/>
        <v>11.892857142857142</v>
      </c>
      <c r="X29" s="25">
        <f t="shared" si="4"/>
        <v>1.0357142857142858</v>
      </c>
      <c r="Y29" s="25">
        <f t="shared" si="5"/>
        <v>12.928571428571429</v>
      </c>
      <c r="Z29" s="25">
        <f t="shared" si="6"/>
        <v>0.42857142857142855</v>
      </c>
    </row>
    <row r="30" spans="1:26">
      <c r="A30" s="24">
        <f>RegistrationByDate!A32</f>
        <v>43462</v>
      </c>
      <c r="B30">
        <f>RegistrationByDate!B32</f>
        <v>18</v>
      </c>
      <c r="C30">
        <f>RegistrationByDate!C32</f>
        <v>214</v>
      </c>
      <c r="D30">
        <f>RegistrationByDate!D32</f>
        <v>5</v>
      </c>
      <c r="E30">
        <f>RegistrationByDate!E32</f>
        <v>119</v>
      </c>
      <c r="F30">
        <f>RegistrationByDate!F32</f>
        <v>9</v>
      </c>
      <c r="G30">
        <f>RegistrationByDate!G32</f>
        <v>32</v>
      </c>
      <c r="H30">
        <f>RegistrationByDate!H32</f>
        <v>0</v>
      </c>
      <c r="I30" t="e">
        <f>RegistrationByDate!I32</f>
        <v>#N/A</v>
      </c>
      <c r="J30">
        <f>RegistrationByDate!J32</f>
        <v>0</v>
      </c>
      <c r="K30" t="e">
        <f>RegistrationByDate!K32</f>
        <v>#N/A</v>
      </c>
      <c r="L30">
        <f>RegistrationByDate!L32</f>
        <v>32</v>
      </c>
      <c r="M30">
        <f>RegistrationByDate!M32</f>
        <v>365</v>
      </c>
      <c r="N30">
        <f>RegistrationByDate!N32</f>
        <v>0</v>
      </c>
      <c r="O30" t="e">
        <f>RegistrationByDate!O32</f>
        <v>#N/A</v>
      </c>
      <c r="P30">
        <f>RegistrationByDate!Q32</f>
        <v>394</v>
      </c>
      <c r="Q30">
        <f>RegistrationByDate!S32</f>
        <v>12</v>
      </c>
      <c r="R30">
        <f t="shared" si="8"/>
        <v>29</v>
      </c>
      <c r="S30" s="24">
        <f t="shared" si="7"/>
        <v>43462</v>
      </c>
      <c r="T30" s="25">
        <f t="shared" si="0"/>
        <v>7.3793103448275863</v>
      </c>
      <c r="U30" s="25">
        <f t="shared" si="1"/>
        <v>4.1034482758620694</v>
      </c>
      <c r="V30" s="25">
        <f t="shared" si="2"/>
        <v>1.103448275862069</v>
      </c>
      <c r="W30" s="25">
        <f t="shared" si="3"/>
        <v>12.586206896551724</v>
      </c>
      <c r="X30" s="25" t="e">
        <f t="shared" si="4"/>
        <v>#N/A</v>
      </c>
      <c r="Y30" s="25">
        <f t="shared" si="5"/>
        <v>13.586206896551724</v>
      </c>
      <c r="Z30" s="25">
        <f t="shared" si="6"/>
        <v>0.41379310344827586</v>
      </c>
    </row>
    <row r="31" spans="1:26">
      <c r="A31" s="24">
        <f>RegistrationByDate!A33</f>
        <v>43463</v>
      </c>
      <c r="B31">
        <f>RegistrationByDate!B33</f>
        <v>14</v>
      </c>
      <c r="C31">
        <f>RegistrationByDate!C33</f>
        <v>228</v>
      </c>
      <c r="D31">
        <f>RegistrationByDate!D33</f>
        <v>1</v>
      </c>
      <c r="E31">
        <f>RegistrationByDate!E33</f>
        <v>120</v>
      </c>
      <c r="F31">
        <f>RegistrationByDate!F33</f>
        <v>2</v>
      </c>
      <c r="G31">
        <f>RegistrationByDate!G33</f>
        <v>34</v>
      </c>
      <c r="H31">
        <f>RegistrationByDate!H33</f>
        <v>0</v>
      </c>
      <c r="I31" t="e">
        <f>RegistrationByDate!I33</f>
        <v>#N/A</v>
      </c>
      <c r="J31">
        <f>RegistrationByDate!J33</f>
        <v>0</v>
      </c>
      <c r="K31" t="e">
        <f>RegistrationByDate!K33</f>
        <v>#N/A</v>
      </c>
      <c r="L31">
        <f>RegistrationByDate!L33</f>
        <v>17</v>
      </c>
      <c r="M31">
        <f>RegistrationByDate!M33</f>
        <v>382</v>
      </c>
      <c r="N31">
        <f>RegistrationByDate!N33</f>
        <v>0</v>
      </c>
      <c r="O31" t="e">
        <f>RegistrationByDate!O33</f>
        <v>#N/A</v>
      </c>
      <c r="P31">
        <f>RegistrationByDate!Q33</f>
        <v>411</v>
      </c>
      <c r="Q31">
        <f>RegistrationByDate!S33</f>
        <v>12</v>
      </c>
      <c r="R31">
        <f t="shared" si="8"/>
        <v>30</v>
      </c>
      <c r="S31" s="24">
        <f t="shared" si="7"/>
        <v>43463</v>
      </c>
      <c r="T31" s="25">
        <f t="shared" si="0"/>
        <v>7.6</v>
      </c>
      <c r="U31" s="25">
        <f t="shared" si="1"/>
        <v>4</v>
      </c>
      <c r="V31" s="25">
        <f t="shared" si="2"/>
        <v>1.1333333333333333</v>
      </c>
      <c r="W31" s="25">
        <f t="shared" si="3"/>
        <v>12.733333333333333</v>
      </c>
      <c r="X31" s="25" t="e">
        <f t="shared" si="4"/>
        <v>#N/A</v>
      </c>
      <c r="Y31" s="25">
        <f t="shared" si="5"/>
        <v>13.7</v>
      </c>
      <c r="Z31" s="25">
        <f t="shared" si="6"/>
        <v>0.4</v>
      </c>
    </row>
    <row r="32" spans="1:26">
      <c r="A32" s="24">
        <f>RegistrationByDate!A34</f>
        <v>43464</v>
      </c>
      <c r="B32">
        <f>RegistrationByDate!B34</f>
        <v>15</v>
      </c>
      <c r="C32">
        <f>RegistrationByDate!C34</f>
        <v>243</v>
      </c>
      <c r="D32">
        <f>RegistrationByDate!D34</f>
        <v>9</v>
      </c>
      <c r="E32">
        <f>RegistrationByDate!E34</f>
        <v>129</v>
      </c>
      <c r="F32">
        <f>RegistrationByDate!F34</f>
        <v>1</v>
      </c>
      <c r="G32">
        <f>RegistrationByDate!G34</f>
        <v>35</v>
      </c>
      <c r="H32">
        <f>RegistrationByDate!H34</f>
        <v>1</v>
      </c>
      <c r="I32">
        <f>RegistrationByDate!I34</f>
        <v>23</v>
      </c>
      <c r="J32">
        <f>RegistrationByDate!J34</f>
        <v>1</v>
      </c>
      <c r="K32">
        <f>RegistrationByDate!K34</f>
        <v>8</v>
      </c>
      <c r="L32">
        <f>RegistrationByDate!L34</f>
        <v>25</v>
      </c>
      <c r="M32">
        <f>RegistrationByDate!M34</f>
        <v>407</v>
      </c>
      <c r="N32">
        <f>RegistrationByDate!N34</f>
        <v>2</v>
      </c>
      <c r="O32">
        <f>RegistrationByDate!O34</f>
        <v>31</v>
      </c>
      <c r="P32">
        <f>RegistrationByDate!Q34</f>
        <v>438</v>
      </c>
      <c r="Q32">
        <f>RegistrationByDate!S34</f>
        <v>13</v>
      </c>
      <c r="R32">
        <f t="shared" si="8"/>
        <v>31</v>
      </c>
      <c r="S32" s="24">
        <f t="shared" si="7"/>
        <v>43464</v>
      </c>
      <c r="T32" s="25">
        <f t="shared" si="0"/>
        <v>7.838709677419355</v>
      </c>
      <c r="U32" s="25">
        <f t="shared" si="1"/>
        <v>4.161290322580645</v>
      </c>
      <c r="V32" s="25">
        <f t="shared" si="2"/>
        <v>1.1290322580645162</v>
      </c>
      <c r="W32" s="25">
        <f t="shared" si="3"/>
        <v>13.129032258064516</v>
      </c>
      <c r="X32" s="25">
        <f t="shared" si="4"/>
        <v>1</v>
      </c>
      <c r="Y32" s="25">
        <f t="shared" si="5"/>
        <v>14.129032258064516</v>
      </c>
      <c r="Z32" s="25">
        <f t="shared" si="6"/>
        <v>0.41935483870967744</v>
      </c>
    </row>
    <row r="33" spans="1:26">
      <c r="A33" s="24">
        <f>RegistrationByDate!A35</f>
        <v>43465</v>
      </c>
      <c r="B33">
        <f>RegistrationByDate!B35</f>
        <v>31</v>
      </c>
      <c r="C33">
        <f>RegistrationByDate!C35</f>
        <v>274</v>
      </c>
      <c r="D33">
        <f>RegistrationByDate!D35</f>
        <v>26</v>
      </c>
      <c r="E33">
        <f>RegistrationByDate!E35</f>
        <v>155</v>
      </c>
      <c r="F33">
        <f>RegistrationByDate!F35</f>
        <v>3</v>
      </c>
      <c r="G33">
        <f>RegistrationByDate!G35</f>
        <v>38</v>
      </c>
      <c r="H33">
        <f>RegistrationByDate!H35</f>
        <v>3</v>
      </c>
      <c r="I33">
        <f>RegistrationByDate!I35</f>
        <v>26</v>
      </c>
      <c r="J33">
        <f>RegistrationByDate!J35</f>
        <v>3</v>
      </c>
      <c r="K33">
        <f>RegistrationByDate!K35</f>
        <v>11</v>
      </c>
      <c r="L33">
        <f>RegistrationByDate!L35</f>
        <v>60</v>
      </c>
      <c r="M33">
        <f>RegistrationByDate!M35</f>
        <v>467</v>
      </c>
      <c r="N33">
        <f>RegistrationByDate!N35</f>
        <v>6</v>
      </c>
      <c r="O33">
        <f>RegistrationByDate!O35</f>
        <v>37</v>
      </c>
      <c r="P33">
        <f>RegistrationByDate!Q35</f>
        <v>504</v>
      </c>
      <c r="Q33">
        <f>RegistrationByDate!S35</f>
        <v>13</v>
      </c>
      <c r="R33">
        <f t="shared" si="8"/>
        <v>32</v>
      </c>
      <c r="S33" s="24">
        <f t="shared" si="7"/>
        <v>43465</v>
      </c>
      <c r="T33" s="25">
        <f t="shared" si="0"/>
        <v>8.5625</v>
      </c>
      <c r="U33" s="25">
        <f t="shared" si="1"/>
        <v>4.84375</v>
      </c>
      <c r="V33" s="25">
        <f t="shared" si="2"/>
        <v>1.1875</v>
      </c>
      <c r="W33" s="25">
        <f t="shared" si="3"/>
        <v>14.59375</v>
      </c>
      <c r="X33" s="25">
        <f t="shared" si="4"/>
        <v>1.15625</v>
      </c>
      <c r="Y33" s="25">
        <f t="shared" si="5"/>
        <v>15.75</v>
      </c>
      <c r="Z33" s="25">
        <f t="shared" si="6"/>
        <v>0.40625</v>
      </c>
    </row>
    <row r="34" spans="1:26">
      <c r="A34" s="24">
        <f>RegistrationByDate!A36</f>
        <v>43466</v>
      </c>
      <c r="B34">
        <f>RegistrationByDate!B36</f>
        <v>0</v>
      </c>
      <c r="C34" t="e">
        <f>RegistrationByDate!C36</f>
        <v>#N/A</v>
      </c>
      <c r="D34">
        <f>RegistrationByDate!D36</f>
        <v>0</v>
      </c>
      <c r="E34" t="e">
        <f>RegistrationByDate!E36</f>
        <v>#N/A</v>
      </c>
      <c r="F34">
        <f>RegistrationByDate!F36</f>
        <v>0</v>
      </c>
      <c r="G34" t="e">
        <f>RegistrationByDate!G36</f>
        <v>#N/A</v>
      </c>
      <c r="H34">
        <f>RegistrationByDate!H36</f>
        <v>0</v>
      </c>
      <c r="I34" t="e">
        <f>RegistrationByDate!I36</f>
        <v>#N/A</v>
      </c>
      <c r="J34">
        <f>RegistrationByDate!J36</f>
        <v>0</v>
      </c>
      <c r="K34" t="e">
        <f>RegistrationByDate!K36</f>
        <v>#N/A</v>
      </c>
      <c r="L34">
        <f>RegistrationByDate!L36</f>
        <v>0</v>
      </c>
      <c r="M34" t="e">
        <f>RegistrationByDate!M36</f>
        <v>#N/A</v>
      </c>
      <c r="N34">
        <f>RegistrationByDate!N36</f>
        <v>0</v>
      </c>
      <c r="O34" t="e">
        <f>RegistrationByDate!O36</f>
        <v>#N/A</v>
      </c>
      <c r="P34" t="e">
        <f>RegistrationByDate!Q36</f>
        <v>#N/A</v>
      </c>
      <c r="Q34">
        <f>RegistrationByDate!S36</f>
        <v>13</v>
      </c>
      <c r="R34">
        <f t="shared" si="8"/>
        <v>33</v>
      </c>
      <c r="S34" s="24">
        <f t="shared" si="7"/>
        <v>43466</v>
      </c>
      <c r="T34" s="25" t="e">
        <f t="shared" ref="T34:T65" si="9">C34/$R34</f>
        <v>#N/A</v>
      </c>
      <c r="U34" s="25" t="e">
        <f t="shared" ref="U34:U65" si="10">E34/$R34</f>
        <v>#N/A</v>
      </c>
      <c r="V34" s="25" t="e">
        <f t="shared" ref="V34:V65" si="11">G34/$R34</f>
        <v>#N/A</v>
      </c>
      <c r="W34" s="25" t="e">
        <f t="shared" ref="W34:W65" si="12">M34/$R34</f>
        <v>#N/A</v>
      </c>
      <c r="X34" s="25" t="e">
        <f t="shared" ref="X34:X65" si="13">O34/$R34</f>
        <v>#N/A</v>
      </c>
      <c r="Y34" s="25" t="e">
        <f t="shared" ref="Y34:Y65" si="14">P34/$R34</f>
        <v>#N/A</v>
      </c>
      <c r="Z34" s="25">
        <f t="shared" ref="Z34:Z65" si="15">Q34/$R34</f>
        <v>0.39393939393939392</v>
      </c>
    </row>
    <row r="35" spans="1:26">
      <c r="A35" s="24">
        <f>RegistrationByDate!A37</f>
        <v>43467</v>
      </c>
      <c r="B35">
        <f>RegistrationByDate!B37</f>
        <v>0</v>
      </c>
      <c r="C35" t="e">
        <f>RegistrationByDate!C37</f>
        <v>#N/A</v>
      </c>
      <c r="D35">
        <f>RegistrationByDate!D37</f>
        <v>0</v>
      </c>
      <c r="E35" t="e">
        <f>RegistrationByDate!E37</f>
        <v>#N/A</v>
      </c>
      <c r="F35">
        <f>RegistrationByDate!F37</f>
        <v>0</v>
      </c>
      <c r="G35" t="e">
        <f>RegistrationByDate!G37</f>
        <v>#N/A</v>
      </c>
      <c r="H35">
        <f>RegistrationByDate!H37</f>
        <v>0</v>
      </c>
      <c r="I35" t="e">
        <f>RegistrationByDate!I37</f>
        <v>#N/A</v>
      </c>
      <c r="J35">
        <f>RegistrationByDate!J37</f>
        <v>0</v>
      </c>
      <c r="K35" t="e">
        <f>RegistrationByDate!K37</f>
        <v>#N/A</v>
      </c>
      <c r="L35">
        <f>RegistrationByDate!L37</f>
        <v>0</v>
      </c>
      <c r="M35" t="e">
        <f>RegistrationByDate!M37</f>
        <v>#N/A</v>
      </c>
      <c r="N35">
        <f>RegistrationByDate!N37</f>
        <v>0</v>
      </c>
      <c r="O35" t="e">
        <f>RegistrationByDate!O37</f>
        <v>#N/A</v>
      </c>
      <c r="P35" t="e">
        <f>RegistrationByDate!Q37</f>
        <v>#N/A</v>
      </c>
      <c r="Q35">
        <f>RegistrationByDate!S37</f>
        <v>13</v>
      </c>
      <c r="R35">
        <f t="shared" si="8"/>
        <v>34</v>
      </c>
      <c r="S35" s="24">
        <f t="shared" si="7"/>
        <v>43467</v>
      </c>
      <c r="T35" s="25" t="e">
        <f t="shared" si="9"/>
        <v>#N/A</v>
      </c>
      <c r="U35" s="25" t="e">
        <f t="shared" si="10"/>
        <v>#N/A</v>
      </c>
      <c r="V35" s="25" t="e">
        <f t="shared" si="11"/>
        <v>#N/A</v>
      </c>
      <c r="W35" s="25" t="e">
        <f t="shared" si="12"/>
        <v>#N/A</v>
      </c>
      <c r="X35" s="25" t="e">
        <f t="shared" si="13"/>
        <v>#N/A</v>
      </c>
      <c r="Y35" s="25" t="e">
        <f t="shared" si="14"/>
        <v>#N/A</v>
      </c>
      <c r="Z35" s="25">
        <f t="shared" si="15"/>
        <v>0.38235294117647056</v>
      </c>
    </row>
    <row r="36" spans="1:26">
      <c r="A36" s="24">
        <f>RegistrationByDate!A38</f>
        <v>43468</v>
      </c>
      <c r="B36">
        <f>RegistrationByDate!B38</f>
        <v>0</v>
      </c>
      <c r="C36" t="e">
        <f>RegistrationByDate!C38</f>
        <v>#N/A</v>
      </c>
      <c r="D36">
        <f>RegistrationByDate!D38</f>
        <v>0</v>
      </c>
      <c r="E36" t="e">
        <f>RegistrationByDate!E38</f>
        <v>#N/A</v>
      </c>
      <c r="F36">
        <f>RegistrationByDate!F38</f>
        <v>0</v>
      </c>
      <c r="G36" t="e">
        <f>RegistrationByDate!G38</f>
        <v>#N/A</v>
      </c>
      <c r="H36">
        <f>RegistrationByDate!H38</f>
        <v>0</v>
      </c>
      <c r="I36" t="e">
        <f>RegistrationByDate!I38</f>
        <v>#N/A</v>
      </c>
      <c r="J36">
        <f>RegistrationByDate!J38</f>
        <v>0</v>
      </c>
      <c r="K36" t="e">
        <f>RegistrationByDate!K38</f>
        <v>#N/A</v>
      </c>
      <c r="L36">
        <f>RegistrationByDate!L38</f>
        <v>0</v>
      </c>
      <c r="M36" t="e">
        <f>RegistrationByDate!M38</f>
        <v>#N/A</v>
      </c>
      <c r="N36">
        <f>RegistrationByDate!N38</f>
        <v>0</v>
      </c>
      <c r="O36" t="e">
        <f>RegistrationByDate!O38</f>
        <v>#N/A</v>
      </c>
      <c r="P36" t="e">
        <f>RegistrationByDate!Q38</f>
        <v>#N/A</v>
      </c>
      <c r="Q36">
        <f>RegistrationByDate!S38</f>
        <v>13</v>
      </c>
      <c r="R36">
        <f t="shared" si="8"/>
        <v>35</v>
      </c>
      <c r="S36" s="24">
        <f t="shared" si="7"/>
        <v>43468</v>
      </c>
      <c r="T36" s="25" t="e">
        <f t="shared" si="9"/>
        <v>#N/A</v>
      </c>
      <c r="U36" s="25" t="e">
        <f t="shared" si="10"/>
        <v>#N/A</v>
      </c>
      <c r="V36" s="25" t="e">
        <f t="shared" si="11"/>
        <v>#N/A</v>
      </c>
      <c r="W36" s="25" t="e">
        <f t="shared" si="12"/>
        <v>#N/A</v>
      </c>
      <c r="X36" s="25" t="e">
        <f t="shared" si="13"/>
        <v>#N/A</v>
      </c>
      <c r="Y36" s="25" t="e">
        <f t="shared" si="14"/>
        <v>#N/A</v>
      </c>
      <c r="Z36" s="25">
        <f t="shared" si="15"/>
        <v>0.37142857142857144</v>
      </c>
    </row>
    <row r="37" spans="1:26">
      <c r="A37" s="24">
        <f>RegistrationByDate!A39</f>
        <v>43469</v>
      </c>
      <c r="B37">
        <f>RegistrationByDate!B39</f>
        <v>0</v>
      </c>
      <c r="C37" t="e">
        <f>RegistrationByDate!C39</f>
        <v>#N/A</v>
      </c>
      <c r="D37">
        <f>RegistrationByDate!D39</f>
        <v>0</v>
      </c>
      <c r="E37" t="e">
        <f>RegistrationByDate!E39</f>
        <v>#N/A</v>
      </c>
      <c r="F37">
        <f>RegistrationByDate!F39</f>
        <v>0</v>
      </c>
      <c r="G37" t="e">
        <f>RegistrationByDate!G39</f>
        <v>#N/A</v>
      </c>
      <c r="H37">
        <f>RegistrationByDate!H39</f>
        <v>0</v>
      </c>
      <c r="I37" t="e">
        <f>RegistrationByDate!I39</f>
        <v>#N/A</v>
      </c>
      <c r="J37">
        <f>RegistrationByDate!J39</f>
        <v>0</v>
      </c>
      <c r="K37" t="e">
        <f>RegistrationByDate!K39</f>
        <v>#N/A</v>
      </c>
      <c r="L37">
        <f>RegistrationByDate!L39</f>
        <v>0</v>
      </c>
      <c r="M37" t="e">
        <f>RegistrationByDate!M39</f>
        <v>#N/A</v>
      </c>
      <c r="N37">
        <f>RegistrationByDate!N39</f>
        <v>0</v>
      </c>
      <c r="O37" t="e">
        <f>RegistrationByDate!O39</f>
        <v>#N/A</v>
      </c>
      <c r="P37" t="e">
        <f>RegistrationByDate!Q39</f>
        <v>#N/A</v>
      </c>
      <c r="Q37">
        <f>RegistrationByDate!S39</f>
        <v>13</v>
      </c>
      <c r="R37">
        <f t="shared" si="8"/>
        <v>36</v>
      </c>
      <c r="S37" s="24">
        <f t="shared" si="7"/>
        <v>43469</v>
      </c>
      <c r="T37" s="25" t="e">
        <f t="shared" si="9"/>
        <v>#N/A</v>
      </c>
      <c r="U37" s="25" t="e">
        <f t="shared" si="10"/>
        <v>#N/A</v>
      </c>
      <c r="V37" s="25" t="e">
        <f t="shared" si="11"/>
        <v>#N/A</v>
      </c>
      <c r="W37" s="25" t="e">
        <f t="shared" si="12"/>
        <v>#N/A</v>
      </c>
      <c r="X37" s="25" t="e">
        <f t="shared" si="13"/>
        <v>#N/A</v>
      </c>
      <c r="Y37" s="25" t="e">
        <f t="shared" si="14"/>
        <v>#N/A</v>
      </c>
      <c r="Z37" s="25">
        <f t="shared" si="15"/>
        <v>0.3611111111111111</v>
      </c>
    </row>
    <row r="38" spans="1:26">
      <c r="A38" s="24">
        <f>RegistrationByDate!A40</f>
        <v>43470</v>
      </c>
      <c r="B38">
        <f>RegistrationByDate!B40</f>
        <v>0</v>
      </c>
      <c r="C38" t="e">
        <f>RegistrationByDate!C40</f>
        <v>#N/A</v>
      </c>
      <c r="D38">
        <f>RegistrationByDate!D40</f>
        <v>0</v>
      </c>
      <c r="E38" t="e">
        <f>RegistrationByDate!E40</f>
        <v>#N/A</v>
      </c>
      <c r="F38">
        <f>RegistrationByDate!F40</f>
        <v>0</v>
      </c>
      <c r="G38" t="e">
        <f>RegistrationByDate!G40</f>
        <v>#N/A</v>
      </c>
      <c r="H38">
        <f>RegistrationByDate!H40</f>
        <v>0</v>
      </c>
      <c r="I38" t="e">
        <f>RegistrationByDate!I40</f>
        <v>#N/A</v>
      </c>
      <c r="J38">
        <f>RegistrationByDate!J40</f>
        <v>0</v>
      </c>
      <c r="K38" t="e">
        <f>RegistrationByDate!K40</f>
        <v>#N/A</v>
      </c>
      <c r="L38">
        <f>RegistrationByDate!L40</f>
        <v>0</v>
      </c>
      <c r="M38" t="e">
        <f>RegistrationByDate!M40</f>
        <v>#N/A</v>
      </c>
      <c r="N38">
        <f>RegistrationByDate!N40</f>
        <v>0</v>
      </c>
      <c r="O38" t="e">
        <f>RegistrationByDate!O40</f>
        <v>#N/A</v>
      </c>
      <c r="P38" t="e">
        <f>RegistrationByDate!Q40</f>
        <v>#N/A</v>
      </c>
      <c r="Q38">
        <f>RegistrationByDate!S40</f>
        <v>13</v>
      </c>
      <c r="R38">
        <f t="shared" si="8"/>
        <v>37</v>
      </c>
      <c r="S38" s="24">
        <f t="shared" si="7"/>
        <v>43470</v>
      </c>
      <c r="T38" s="25" t="e">
        <f t="shared" si="9"/>
        <v>#N/A</v>
      </c>
      <c r="U38" s="25" t="e">
        <f t="shared" si="10"/>
        <v>#N/A</v>
      </c>
      <c r="V38" s="25" t="e">
        <f t="shared" si="11"/>
        <v>#N/A</v>
      </c>
      <c r="W38" s="25" t="e">
        <f t="shared" si="12"/>
        <v>#N/A</v>
      </c>
      <c r="X38" s="25" t="e">
        <f t="shared" si="13"/>
        <v>#N/A</v>
      </c>
      <c r="Y38" s="25" t="e">
        <f t="shared" si="14"/>
        <v>#N/A</v>
      </c>
      <c r="Z38" s="25">
        <f t="shared" si="15"/>
        <v>0.35135135135135137</v>
      </c>
    </row>
    <row r="39" spans="1:26">
      <c r="A39" s="24">
        <f>RegistrationByDate!A41</f>
        <v>43471</v>
      </c>
      <c r="B39">
        <f>RegistrationByDate!B41</f>
        <v>0</v>
      </c>
      <c r="C39" t="e">
        <f>RegistrationByDate!C41</f>
        <v>#N/A</v>
      </c>
      <c r="D39">
        <f>RegistrationByDate!D41</f>
        <v>0</v>
      </c>
      <c r="E39" t="e">
        <f>RegistrationByDate!E41</f>
        <v>#N/A</v>
      </c>
      <c r="F39">
        <f>RegistrationByDate!F41</f>
        <v>0</v>
      </c>
      <c r="G39" t="e">
        <f>RegistrationByDate!G41</f>
        <v>#N/A</v>
      </c>
      <c r="H39">
        <f>RegistrationByDate!H41</f>
        <v>0</v>
      </c>
      <c r="I39" t="e">
        <f>RegistrationByDate!I41</f>
        <v>#N/A</v>
      </c>
      <c r="J39">
        <f>RegistrationByDate!J41</f>
        <v>0</v>
      </c>
      <c r="K39" t="e">
        <f>RegistrationByDate!K41</f>
        <v>#N/A</v>
      </c>
      <c r="L39">
        <f>RegistrationByDate!L41</f>
        <v>0</v>
      </c>
      <c r="M39" t="e">
        <f>RegistrationByDate!M41</f>
        <v>#N/A</v>
      </c>
      <c r="N39">
        <f>RegistrationByDate!N41</f>
        <v>0</v>
      </c>
      <c r="O39" t="e">
        <f>RegistrationByDate!O41</f>
        <v>#N/A</v>
      </c>
      <c r="P39" t="e">
        <f>RegistrationByDate!Q41</f>
        <v>#N/A</v>
      </c>
      <c r="Q39">
        <f>RegistrationByDate!S41</f>
        <v>13</v>
      </c>
      <c r="R39">
        <f t="shared" si="8"/>
        <v>38</v>
      </c>
      <c r="S39" s="24">
        <f t="shared" si="7"/>
        <v>43471</v>
      </c>
      <c r="T39" s="25" t="e">
        <f t="shared" si="9"/>
        <v>#N/A</v>
      </c>
      <c r="U39" s="25" t="e">
        <f t="shared" si="10"/>
        <v>#N/A</v>
      </c>
      <c r="V39" s="25" t="e">
        <f t="shared" si="11"/>
        <v>#N/A</v>
      </c>
      <c r="W39" s="25" t="e">
        <f t="shared" si="12"/>
        <v>#N/A</v>
      </c>
      <c r="X39" s="25" t="e">
        <f t="shared" si="13"/>
        <v>#N/A</v>
      </c>
      <c r="Y39" s="25" t="e">
        <f t="shared" si="14"/>
        <v>#N/A</v>
      </c>
      <c r="Z39" s="25">
        <f t="shared" si="15"/>
        <v>0.34210526315789475</v>
      </c>
    </row>
    <row r="40" spans="1:26">
      <c r="A40" s="24">
        <f>RegistrationByDate!A42</f>
        <v>43472</v>
      </c>
      <c r="B40">
        <f>RegistrationByDate!B42</f>
        <v>0</v>
      </c>
      <c r="C40" t="e">
        <f>RegistrationByDate!C42</f>
        <v>#N/A</v>
      </c>
      <c r="D40">
        <f>RegistrationByDate!D42</f>
        <v>0</v>
      </c>
      <c r="E40" t="e">
        <f>RegistrationByDate!E42</f>
        <v>#N/A</v>
      </c>
      <c r="F40">
        <f>RegistrationByDate!F42</f>
        <v>0</v>
      </c>
      <c r="G40" t="e">
        <f>RegistrationByDate!G42</f>
        <v>#N/A</v>
      </c>
      <c r="H40">
        <f>RegistrationByDate!H42</f>
        <v>0</v>
      </c>
      <c r="I40" t="e">
        <f>RegistrationByDate!I42</f>
        <v>#N/A</v>
      </c>
      <c r="J40">
        <f>RegistrationByDate!J42</f>
        <v>0</v>
      </c>
      <c r="K40" t="e">
        <f>RegistrationByDate!K42</f>
        <v>#N/A</v>
      </c>
      <c r="L40">
        <f>RegistrationByDate!L42</f>
        <v>0</v>
      </c>
      <c r="M40" t="e">
        <f>RegistrationByDate!M42</f>
        <v>#N/A</v>
      </c>
      <c r="N40">
        <f>RegistrationByDate!N42</f>
        <v>0</v>
      </c>
      <c r="O40" t="e">
        <f>RegistrationByDate!O42</f>
        <v>#N/A</v>
      </c>
      <c r="P40" t="e">
        <f>RegistrationByDate!Q42</f>
        <v>#N/A</v>
      </c>
      <c r="Q40">
        <f>RegistrationByDate!S42</f>
        <v>13</v>
      </c>
      <c r="R40">
        <f t="shared" si="8"/>
        <v>39</v>
      </c>
      <c r="S40" s="24">
        <f t="shared" si="7"/>
        <v>43472</v>
      </c>
      <c r="T40" s="25" t="e">
        <f t="shared" si="9"/>
        <v>#N/A</v>
      </c>
      <c r="U40" s="25" t="e">
        <f t="shared" si="10"/>
        <v>#N/A</v>
      </c>
      <c r="V40" s="25" t="e">
        <f t="shared" si="11"/>
        <v>#N/A</v>
      </c>
      <c r="W40" s="25" t="e">
        <f t="shared" si="12"/>
        <v>#N/A</v>
      </c>
      <c r="X40" s="25" t="e">
        <f t="shared" si="13"/>
        <v>#N/A</v>
      </c>
      <c r="Y40" s="25" t="e">
        <f t="shared" si="14"/>
        <v>#N/A</v>
      </c>
      <c r="Z40" s="25">
        <f t="shared" si="15"/>
        <v>0.33333333333333331</v>
      </c>
    </row>
    <row r="41" spans="1:26">
      <c r="A41" s="24">
        <f>RegistrationByDate!A43</f>
        <v>43473</v>
      </c>
      <c r="B41">
        <f>RegistrationByDate!B43</f>
        <v>0</v>
      </c>
      <c r="C41" t="e">
        <f>RegistrationByDate!C43</f>
        <v>#N/A</v>
      </c>
      <c r="D41">
        <f>RegistrationByDate!D43</f>
        <v>0</v>
      </c>
      <c r="E41" t="e">
        <f>RegistrationByDate!E43</f>
        <v>#N/A</v>
      </c>
      <c r="F41">
        <f>RegistrationByDate!F43</f>
        <v>0</v>
      </c>
      <c r="G41" t="e">
        <f>RegistrationByDate!G43</f>
        <v>#N/A</v>
      </c>
      <c r="H41">
        <f>RegistrationByDate!H43</f>
        <v>0</v>
      </c>
      <c r="I41" t="e">
        <f>RegistrationByDate!I43</f>
        <v>#N/A</v>
      </c>
      <c r="J41">
        <f>RegistrationByDate!J43</f>
        <v>0</v>
      </c>
      <c r="K41" t="e">
        <f>RegistrationByDate!K43</f>
        <v>#N/A</v>
      </c>
      <c r="L41">
        <f>RegistrationByDate!L43</f>
        <v>0</v>
      </c>
      <c r="M41" t="e">
        <f>RegistrationByDate!M43</f>
        <v>#N/A</v>
      </c>
      <c r="N41">
        <f>RegistrationByDate!N43</f>
        <v>0</v>
      </c>
      <c r="O41" t="e">
        <f>RegistrationByDate!O43</f>
        <v>#N/A</v>
      </c>
      <c r="P41" t="e">
        <f>RegistrationByDate!Q43</f>
        <v>#N/A</v>
      </c>
      <c r="Q41">
        <f>RegistrationByDate!S43</f>
        <v>13</v>
      </c>
      <c r="R41">
        <f t="shared" si="8"/>
        <v>40</v>
      </c>
      <c r="S41" s="24">
        <f t="shared" si="7"/>
        <v>43473</v>
      </c>
      <c r="T41" s="25" t="e">
        <f t="shared" si="9"/>
        <v>#N/A</v>
      </c>
      <c r="U41" s="25" t="e">
        <f t="shared" si="10"/>
        <v>#N/A</v>
      </c>
      <c r="V41" s="25" t="e">
        <f t="shared" si="11"/>
        <v>#N/A</v>
      </c>
      <c r="W41" s="25" t="e">
        <f t="shared" si="12"/>
        <v>#N/A</v>
      </c>
      <c r="X41" s="25" t="e">
        <f t="shared" si="13"/>
        <v>#N/A</v>
      </c>
      <c r="Y41" s="25" t="e">
        <f t="shared" si="14"/>
        <v>#N/A</v>
      </c>
      <c r="Z41" s="25">
        <f t="shared" si="15"/>
        <v>0.32500000000000001</v>
      </c>
    </row>
    <row r="42" spans="1:26">
      <c r="A42" s="24">
        <f>RegistrationByDate!A44</f>
        <v>43474</v>
      </c>
      <c r="B42">
        <f>RegistrationByDate!B44</f>
        <v>0</v>
      </c>
      <c r="C42" t="e">
        <f>RegistrationByDate!C44</f>
        <v>#N/A</v>
      </c>
      <c r="D42">
        <f>RegistrationByDate!D44</f>
        <v>0</v>
      </c>
      <c r="E42" t="e">
        <f>RegistrationByDate!E44</f>
        <v>#N/A</v>
      </c>
      <c r="F42">
        <f>RegistrationByDate!F44</f>
        <v>0</v>
      </c>
      <c r="G42" t="e">
        <f>RegistrationByDate!G44</f>
        <v>#N/A</v>
      </c>
      <c r="H42">
        <f>RegistrationByDate!H44</f>
        <v>0</v>
      </c>
      <c r="I42" t="e">
        <f>RegistrationByDate!I44</f>
        <v>#N/A</v>
      </c>
      <c r="J42">
        <f>RegistrationByDate!J44</f>
        <v>0</v>
      </c>
      <c r="K42" t="e">
        <f>RegistrationByDate!K44</f>
        <v>#N/A</v>
      </c>
      <c r="L42">
        <f>RegistrationByDate!L44</f>
        <v>0</v>
      </c>
      <c r="M42" t="e">
        <f>RegistrationByDate!M44</f>
        <v>#N/A</v>
      </c>
      <c r="N42">
        <f>RegistrationByDate!N44</f>
        <v>0</v>
      </c>
      <c r="O42" t="e">
        <f>RegistrationByDate!O44</f>
        <v>#N/A</v>
      </c>
      <c r="P42" t="e">
        <f>RegistrationByDate!Q44</f>
        <v>#N/A</v>
      </c>
      <c r="Q42">
        <f>RegistrationByDate!S44</f>
        <v>13</v>
      </c>
      <c r="R42">
        <f t="shared" si="8"/>
        <v>41</v>
      </c>
      <c r="S42" s="24">
        <f t="shared" si="7"/>
        <v>43474</v>
      </c>
      <c r="T42" s="25" t="e">
        <f t="shared" si="9"/>
        <v>#N/A</v>
      </c>
      <c r="U42" s="25" t="e">
        <f t="shared" si="10"/>
        <v>#N/A</v>
      </c>
      <c r="V42" s="25" t="e">
        <f t="shared" si="11"/>
        <v>#N/A</v>
      </c>
      <c r="W42" s="25" t="e">
        <f t="shared" si="12"/>
        <v>#N/A</v>
      </c>
      <c r="X42" s="25" t="e">
        <f t="shared" si="13"/>
        <v>#N/A</v>
      </c>
      <c r="Y42" s="25" t="e">
        <f t="shared" si="14"/>
        <v>#N/A</v>
      </c>
      <c r="Z42" s="25">
        <f t="shared" si="15"/>
        <v>0.31707317073170732</v>
      </c>
    </row>
    <row r="43" spans="1:26">
      <c r="A43" s="24">
        <f>RegistrationByDate!A45</f>
        <v>43475</v>
      </c>
      <c r="B43">
        <f>RegistrationByDate!B45</f>
        <v>0</v>
      </c>
      <c r="C43" t="e">
        <f>RegistrationByDate!C45</f>
        <v>#N/A</v>
      </c>
      <c r="D43">
        <f>RegistrationByDate!D45</f>
        <v>0</v>
      </c>
      <c r="E43" t="e">
        <f>RegistrationByDate!E45</f>
        <v>#N/A</v>
      </c>
      <c r="F43">
        <f>RegistrationByDate!F45</f>
        <v>0</v>
      </c>
      <c r="G43" t="e">
        <f>RegistrationByDate!G45</f>
        <v>#N/A</v>
      </c>
      <c r="H43">
        <f>RegistrationByDate!H45</f>
        <v>0</v>
      </c>
      <c r="I43" t="e">
        <f>RegistrationByDate!I45</f>
        <v>#N/A</v>
      </c>
      <c r="J43">
        <f>RegistrationByDate!J45</f>
        <v>0</v>
      </c>
      <c r="K43" t="e">
        <f>RegistrationByDate!K45</f>
        <v>#N/A</v>
      </c>
      <c r="L43">
        <f>RegistrationByDate!L45</f>
        <v>0</v>
      </c>
      <c r="M43" t="e">
        <f>RegistrationByDate!M45</f>
        <v>#N/A</v>
      </c>
      <c r="N43">
        <f>RegistrationByDate!N45</f>
        <v>0</v>
      </c>
      <c r="O43" t="e">
        <f>RegistrationByDate!O45</f>
        <v>#N/A</v>
      </c>
      <c r="P43" t="e">
        <f>RegistrationByDate!Q45</f>
        <v>#N/A</v>
      </c>
      <c r="Q43">
        <f>RegistrationByDate!S45</f>
        <v>13</v>
      </c>
      <c r="R43">
        <f t="shared" si="8"/>
        <v>42</v>
      </c>
      <c r="S43" s="24">
        <f t="shared" si="7"/>
        <v>43475</v>
      </c>
      <c r="T43" s="25" t="e">
        <f t="shared" si="9"/>
        <v>#N/A</v>
      </c>
      <c r="U43" s="25" t="e">
        <f t="shared" si="10"/>
        <v>#N/A</v>
      </c>
      <c r="V43" s="25" t="e">
        <f t="shared" si="11"/>
        <v>#N/A</v>
      </c>
      <c r="W43" s="25" t="e">
        <f t="shared" si="12"/>
        <v>#N/A</v>
      </c>
      <c r="X43" s="25" t="e">
        <f t="shared" si="13"/>
        <v>#N/A</v>
      </c>
      <c r="Y43" s="25" t="e">
        <f t="shared" si="14"/>
        <v>#N/A</v>
      </c>
      <c r="Z43" s="25">
        <f t="shared" si="15"/>
        <v>0.30952380952380953</v>
      </c>
    </row>
    <row r="44" spans="1:26">
      <c r="A44" s="24">
        <f>RegistrationByDate!A46</f>
        <v>43476</v>
      </c>
      <c r="B44">
        <f>RegistrationByDate!B46</f>
        <v>0</v>
      </c>
      <c r="C44" t="e">
        <f>RegistrationByDate!C46</f>
        <v>#N/A</v>
      </c>
      <c r="D44">
        <f>RegistrationByDate!D46</f>
        <v>0</v>
      </c>
      <c r="E44" t="e">
        <f>RegistrationByDate!E46</f>
        <v>#N/A</v>
      </c>
      <c r="F44">
        <f>RegistrationByDate!F46</f>
        <v>0</v>
      </c>
      <c r="G44" t="e">
        <f>RegistrationByDate!G46</f>
        <v>#N/A</v>
      </c>
      <c r="H44">
        <f>RegistrationByDate!H46</f>
        <v>0</v>
      </c>
      <c r="I44" t="e">
        <f>RegistrationByDate!I46</f>
        <v>#N/A</v>
      </c>
      <c r="J44">
        <f>RegistrationByDate!J46</f>
        <v>0</v>
      </c>
      <c r="K44" t="e">
        <f>RegistrationByDate!K46</f>
        <v>#N/A</v>
      </c>
      <c r="L44">
        <f>RegistrationByDate!L46</f>
        <v>0</v>
      </c>
      <c r="M44" t="e">
        <f>RegistrationByDate!M46</f>
        <v>#N/A</v>
      </c>
      <c r="N44">
        <f>RegistrationByDate!N46</f>
        <v>0</v>
      </c>
      <c r="O44" t="e">
        <f>RegistrationByDate!O46</f>
        <v>#N/A</v>
      </c>
      <c r="P44" t="e">
        <f>RegistrationByDate!Q46</f>
        <v>#N/A</v>
      </c>
      <c r="Q44">
        <f>RegistrationByDate!S46</f>
        <v>13</v>
      </c>
      <c r="R44">
        <f t="shared" si="8"/>
        <v>43</v>
      </c>
      <c r="S44" s="24">
        <f t="shared" si="7"/>
        <v>43476</v>
      </c>
      <c r="T44" s="25" t="e">
        <f t="shared" si="9"/>
        <v>#N/A</v>
      </c>
      <c r="U44" s="25" t="e">
        <f t="shared" si="10"/>
        <v>#N/A</v>
      </c>
      <c r="V44" s="25" t="e">
        <f t="shared" si="11"/>
        <v>#N/A</v>
      </c>
      <c r="W44" s="25" t="e">
        <f t="shared" si="12"/>
        <v>#N/A</v>
      </c>
      <c r="X44" s="25" t="e">
        <f t="shared" si="13"/>
        <v>#N/A</v>
      </c>
      <c r="Y44" s="25" t="e">
        <f t="shared" si="14"/>
        <v>#N/A</v>
      </c>
      <c r="Z44" s="25">
        <f t="shared" si="15"/>
        <v>0.30232558139534882</v>
      </c>
    </row>
    <row r="45" spans="1:26">
      <c r="A45" s="24">
        <f>RegistrationByDate!A47</f>
        <v>43477</v>
      </c>
      <c r="B45">
        <f>RegistrationByDate!B47</f>
        <v>0</v>
      </c>
      <c r="C45" t="e">
        <f>RegistrationByDate!C47</f>
        <v>#N/A</v>
      </c>
      <c r="D45">
        <f>RegistrationByDate!D47</f>
        <v>0</v>
      </c>
      <c r="E45" t="e">
        <f>RegistrationByDate!E47</f>
        <v>#N/A</v>
      </c>
      <c r="F45">
        <f>RegistrationByDate!F47</f>
        <v>0</v>
      </c>
      <c r="G45" t="e">
        <f>RegistrationByDate!G47</f>
        <v>#N/A</v>
      </c>
      <c r="H45">
        <f>RegistrationByDate!H47</f>
        <v>0</v>
      </c>
      <c r="I45" t="e">
        <f>RegistrationByDate!I47</f>
        <v>#N/A</v>
      </c>
      <c r="J45">
        <f>RegistrationByDate!J47</f>
        <v>0</v>
      </c>
      <c r="K45" t="e">
        <f>RegistrationByDate!K47</f>
        <v>#N/A</v>
      </c>
      <c r="L45">
        <f>RegistrationByDate!L47</f>
        <v>0</v>
      </c>
      <c r="M45" t="e">
        <f>RegistrationByDate!M47</f>
        <v>#N/A</v>
      </c>
      <c r="N45">
        <f>RegistrationByDate!N47</f>
        <v>0</v>
      </c>
      <c r="O45" t="e">
        <f>RegistrationByDate!O47</f>
        <v>#N/A</v>
      </c>
      <c r="P45" t="e">
        <f>RegistrationByDate!Q47</f>
        <v>#N/A</v>
      </c>
      <c r="Q45">
        <f>RegistrationByDate!S47</f>
        <v>13</v>
      </c>
      <c r="R45">
        <f t="shared" si="8"/>
        <v>44</v>
      </c>
      <c r="S45" s="24">
        <f t="shared" si="7"/>
        <v>43477</v>
      </c>
      <c r="T45" s="25" t="e">
        <f t="shared" si="9"/>
        <v>#N/A</v>
      </c>
      <c r="U45" s="25" t="e">
        <f t="shared" si="10"/>
        <v>#N/A</v>
      </c>
      <c r="V45" s="25" t="e">
        <f t="shared" si="11"/>
        <v>#N/A</v>
      </c>
      <c r="W45" s="25" t="e">
        <f t="shared" si="12"/>
        <v>#N/A</v>
      </c>
      <c r="X45" s="25" t="e">
        <f t="shared" si="13"/>
        <v>#N/A</v>
      </c>
      <c r="Y45" s="25" t="e">
        <f t="shared" si="14"/>
        <v>#N/A</v>
      </c>
      <c r="Z45" s="25">
        <f t="shared" si="15"/>
        <v>0.29545454545454547</v>
      </c>
    </row>
    <row r="46" spans="1:26">
      <c r="A46" s="24">
        <f>RegistrationByDate!A48</f>
        <v>43478</v>
      </c>
      <c r="B46">
        <f>RegistrationByDate!B48</f>
        <v>0</v>
      </c>
      <c r="C46" t="e">
        <f>RegistrationByDate!C48</f>
        <v>#N/A</v>
      </c>
      <c r="D46">
        <f>RegistrationByDate!D48</f>
        <v>0</v>
      </c>
      <c r="E46" t="e">
        <f>RegistrationByDate!E48</f>
        <v>#N/A</v>
      </c>
      <c r="F46">
        <f>RegistrationByDate!F48</f>
        <v>0</v>
      </c>
      <c r="G46" t="e">
        <f>RegistrationByDate!G48</f>
        <v>#N/A</v>
      </c>
      <c r="H46">
        <f>RegistrationByDate!H48</f>
        <v>0</v>
      </c>
      <c r="I46" t="e">
        <f>RegistrationByDate!I48</f>
        <v>#N/A</v>
      </c>
      <c r="J46">
        <f>RegistrationByDate!J48</f>
        <v>0</v>
      </c>
      <c r="K46" t="e">
        <f>RegistrationByDate!K48</f>
        <v>#N/A</v>
      </c>
      <c r="L46">
        <f>RegistrationByDate!L48</f>
        <v>0</v>
      </c>
      <c r="M46" t="e">
        <f>RegistrationByDate!M48</f>
        <v>#N/A</v>
      </c>
      <c r="N46">
        <f>RegistrationByDate!N48</f>
        <v>0</v>
      </c>
      <c r="O46" t="e">
        <f>RegistrationByDate!O48</f>
        <v>#N/A</v>
      </c>
      <c r="P46" t="e">
        <f>RegistrationByDate!Q48</f>
        <v>#N/A</v>
      </c>
      <c r="Q46">
        <f>RegistrationByDate!S48</f>
        <v>13</v>
      </c>
      <c r="R46">
        <f t="shared" si="8"/>
        <v>45</v>
      </c>
      <c r="S46" s="24">
        <f t="shared" si="7"/>
        <v>43478</v>
      </c>
      <c r="T46" s="25" t="e">
        <f t="shared" si="9"/>
        <v>#N/A</v>
      </c>
      <c r="U46" s="25" t="e">
        <f t="shared" si="10"/>
        <v>#N/A</v>
      </c>
      <c r="V46" s="25" t="e">
        <f t="shared" si="11"/>
        <v>#N/A</v>
      </c>
      <c r="W46" s="25" t="e">
        <f t="shared" si="12"/>
        <v>#N/A</v>
      </c>
      <c r="X46" s="25" t="e">
        <f t="shared" si="13"/>
        <v>#N/A</v>
      </c>
      <c r="Y46" s="25" t="e">
        <f t="shared" si="14"/>
        <v>#N/A</v>
      </c>
      <c r="Z46" s="25">
        <f t="shared" si="15"/>
        <v>0.28888888888888886</v>
      </c>
    </row>
    <row r="47" spans="1:26">
      <c r="A47" s="24">
        <f>RegistrationByDate!A49</f>
        <v>43479</v>
      </c>
      <c r="B47">
        <f>RegistrationByDate!B49</f>
        <v>0</v>
      </c>
      <c r="C47" t="e">
        <f>RegistrationByDate!C49</f>
        <v>#N/A</v>
      </c>
      <c r="D47">
        <f>RegistrationByDate!D49</f>
        <v>0</v>
      </c>
      <c r="E47" t="e">
        <f>RegistrationByDate!E49</f>
        <v>#N/A</v>
      </c>
      <c r="F47">
        <f>RegistrationByDate!F49</f>
        <v>0</v>
      </c>
      <c r="G47" t="e">
        <f>RegistrationByDate!G49</f>
        <v>#N/A</v>
      </c>
      <c r="H47">
        <f>RegistrationByDate!H49</f>
        <v>0</v>
      </c>
      <c r="I47" t="e">
        <f>RegistrationByDate!I49</f>
        <v>#N/A</v>
      </c>
      <c r="J47">
        <f>RegistrationByDate!J49</f>
        <v>0</v>
      </c>
      <c r="K47" t="e">
        <f>RegistrationByDate!K49</f>
        <v>#N/A</v>
      </c>
      <c r="L47">
        <f>RegistrationByDate!L49</f>
        <v>0</v>
      </c>
      <c r="M47" t="e">
        <f>RegistrationByDate!M49</f>
        <v>#N/A</v>
      </c>
      <c r="N47">
        <f>RegistrationByDate!N49</f>
        <v>0</v>
      </c>
      <c r="O47" t="e">
        <f>RegistrationByDate!O49</f>
        <v>#N/A</v>
      </c>
      <c r="P47" t="e">
        <f>RegistrationByDate!Q49</f>
        <v>#N/A</v>
      </c>
      <c r="Q47">
        <f>RegistrationByDate!S49</f>
        <v>13</v>
      </c>
      <c r="R47">
        <f t="shared" si="8"/>
        <v>46</v>
      </c>
      <c r="S47" s="24">
        <f t="shared" si="7"/>
        <v>43479</v>
      </c>
      <c r="T47" s="25" t="e">
        <f t="shared" si="9"/>
        <v>#N/A</v>
      </c>
      <c r="U47" s="25" t="e">
        <f t="shared" si="10"/>
        <v>#N/A</v>
      </c>
      <c r="V47" s="25" t="e">
        <f t="shared" si="11"/>
        <v>#N/A</v>
      </c>
      <c r="W47" s="25" t="e">
        <f t="shared" si="12"/>
        <v>#N/A</v>
      </c>
      <c r="X47" s="25" t="e">
        <f t="shared" si="13"/>
        <v>#N/A</v>
      </c>
      <c r="Y47" s="25" t="e">
        <f t="shared" si="14"/>
        <v>#N/A</v>
      </c>
      <c r="Z47" s="25">
        <f t="shared" si="15"/>
        <v>0.28260869565217389</v>
      </c>
    </row>
    <row r="48" spans="1:26">
      <c r="A48" s="24">
        <f>RegistrationByDate!A50</f>
        <v>43480</v>
      </c>
      <c r="B48">
        <f>RegistrationByDate!B50</f>
        <v>0</v>
      </c>
      <c r="C48" t="e">
        <f>RegistrationByDate!C50</f>
        <v>#N/A</v>
      </c>
      <c r="D48">
        <f>RegistrationByDate!D50</f>
        <v>0</v>
      </c>
      <c r="E48" t="e">
        <f>RegistrationByDate!E50</f>
        <v>#N/A</v>
      </c>
      <c r="F48">
        <f>RegistrationByDate!F50</f>
        <v>0</v>
      </c>
      <c r="G48" t="e">
        <f>RegistrationByDate!G50</f>
        <v>#N/A</v>
      </c>
      <c r="H48">
        <f>RegistrationByDate!H50</f>
        <v>0</v>
      </c>
      <c r="I48" t="e">
        <f>RegistrationByDate!I50</f>
        <v>#N/A</v>
      </c>
      <c r="J48">
        <f>RegistrationByDate!J50</f>
        <v>0</v>
      </c>
      <c r="K48" t="e">
        <f>RegistrationByDate!K50</f>
        <v>#N/A</v>
      </c>
      <c r="L48">
        <f>RegistrationByDate!L50</f>
        <v>0</v>
      </c>
      <c r="M48" t="e">
        <f>RegistrationByDate!M50</f>
        <v>#N/A</v>
      </c>
      <c r="N48">
        <f>RegistrationByDate!N50</f>
        <v>0</v>
      </c>
      <c r="O48" t="e">
        <f>RegistrationByDate!O50</f>
        <v>#N/A</v>
      </c>
      <c r="P48" t="e">
        <f>RegistrationByDate!Q50</f>
        <v>#N/A</v>
      </c>
      <c r="Q48">
        <f>RegistrationByDate!S50</f>
        <v>13</v>
      </c>
      <c r="R48">
        <f t="shared" si="8"/>
        <v>47</v>
      </c>
      <c r="S48" s="24">
        <f t="shared" si="7"/>
        <v>43480</v>
      </c>
      <c r="T48" s="25" t="e">
        <f t="shared" si="9"/>
        <v>#N/A</v>
      </c>
      <c r="U48" s="25" t="e">
        <f t="shared" si="10"/>
        <v>#N/A</v>
      </c>
      <c r="V48" s="25" t="e">
        <f t="shared" si="11"/>
        <v>#N/A</v>
      </c>
      <c r="W48" s="25" t="e">
        <f t="shared" si="12"/>
        <v>#N/A</v>
      </c>
      <c r="X48" s="25" t="e">
        <f t="shared" si="13"/>
        <v>#N/A</v>
      </c>
      <c r="Y48" s="25" t="e">
        <f t="shared" si="14"/>
        <v>#N/A</v>
      </c>
      <c r="Z48" s="25">
        <f t="shared" si="15"/>
        <v>0.27659574468085107</v>
      </c>
    </row>
    <row r="49" spans="1:26">
      <c r="A49" s="24">
        <f>RegistrationByDate!A51</f>
        <v>43481</v>
      </c>
      <c r="B49">
        <f>RegistrationByDate!B51</f>
        <v>0</v>
      </c>
      <c r="C49" t="e">
        <f>RegistrationByDate!C51</f>
        <v>#N/A</v>
      </c>
      <c r="D49">
        <f>RegistrationByDate!D51</f>
        <v>0</v>
      </c>
      <c r="E49" t="e">
        <f>RegistrationByDate!E51</f>
        <v>#N/A</v>
      </c>
      <c r="F49">
        <f>RegistrationByDate!F51</f>
        <v>0</v>
      </c>
      <c r="G49" t="e">
        <f>RegistrationByDate!G51</f>
        <v>#N/A</v>
      </c>
      <c r="H49">
        <f>RegistrationByDate!H51</f>
        <v>0</v>
      </c>
      <c r="I49" t="e">
        <f>RegistrationByDate!I51</f>
        <v>#N/A</v>
      </c>
      <c r="J49">
        <f>RegistrationByDate!J51</f>
        <v>0</v>
      </c>
      <c r="K49" t="e">
        <f>RegistrationByDate!K51</f>
        <v>#N/A</v>
      </c>
      <c r="L49">
        <f>RegistrationByDate!L51</f>
        <v>0</v>
      </c>
      <c r="M49" t="e">
        <f>RegistrationByDate!M51</f>
        <v>#N/A</v>
      </c>
      <c r="N49">
        <f>RegistrationByDate!N51</f>
        <v>0</v>
      </c>
      <c r="O49" t="e">
        <f>RegistrationByDate!O51</f>
        <v>#N/A</v>
      </c>
      <c r="P49" t="e">
        <f>RegistrationByDate!Q51</f>
        <v>#N/A</v>
      </c>
      <c r="Q49">
        <f>RegistrationByDate!S51</f>
        <v>13</v>
      </c>
      <c r="R49">
        <f t="shared" si="8"/>
        <v>48</v>
      </c>
      <c r="S49" s="24">
        <f t="shared" si="7"/>
        <v>43481</v>
      </c>
      <c r="T49" s="25" t="e">
        <f t="shared" si="9"/>
        <v>#N/A</v>
      </c>
      <c r="U49" s="25" t="e">
        <f t="shared" si="10"/>
        <v>#N/A</v>
      </c>
      <c r="V49" s="25" t="e">
        <f t="shared" si="11"/>
        <v>#N/A</v>
      </c>
      <c r="W49" s="25" t="e">
        <f t="shared" si="12"/>
        <v>#N/A</v>
      </c>
      <c r="X49" s="25" t="e">
        <f t="shared" si="13"/>
        <v>#N/A</v>
      </c>
      <c r="Y49" s="25" t="e">
        <f t="shared" si="14"/>
        <v>#N/A</v>
      </c>
      <c r="Z49" s="25">
        <f t="shared" si="15"/>
        <v>0.27083333333333331</v>
      </c>
    </row>
    <row r="50" spans="1:26">
      <c r="A50" s="24">
        <f>RegistrationByDate!A52</f>
        <v>43482</v>
      </c>
      <c r="B50">
        <f>RegistrationByDate!B52</f>
        <v>0</v>
      </c>
      <c r="C50" t="e">
        <f>RegistrationByDate!C52</f>
        <v>#N/A</v>
      </c>
      <c r="D50">
        <f>RegistrationByDate!D52</f>
        <v>0</v>
      </c>
      <c r="E50" t="e">
        <f>RegistrationByDate!E52</f>
        <v>#N/A</v>
      </c>
      <c r="F50">
        <f>RegistrationByDate!F52</f>
        <v>0</v>
      </c>
      <c r="G50" t="e">
        <f>RegistrationByDate!G52</f>
        <v>#N/A</v>
      </c>
      <c r="H50">
        <f>RegistrationByDate!H52</f>
        <v>0</v>
      </c>
      <c r="I50" t="e">
        <f>RegistrationByDate!I52</f>
        <v>#N/A</v>
      </c>
      <c r="J50">
        <f>RegistrationByDate!J52</f>
        <v>0</v>
      </c>
      <c r="K50" t="e">
        <f>RegistrationByDate!K52</f>
        <v>#N/A</v>
      </c>
      <c r="L50">
        <f>RegistrationByDate!L52</f>
        <v>0</v>
      </c>
      <c r="M50" t="e">
        <f>RegistrationByDate!M52</f>
        <v>#N/A</v>
      </c>
      <c r="N50">
        <f>RegistrationByDate!N52</f>
        <v>0</v>
      </c>
      <c r="O50" t="e">
        <f>RegistrationByDate!O52</f>
        <v>#N/A</v>
      </c>
      <c r="P50" t="e">
        <f>RegistrationByDate!Q52</f>
        <v>#N/A</v>
      </c>
      <c r="Q50">
        <f>RegistrationByDate!S52</f>
        <v>13</v>
      </c>
      <c r="R50">
        <f t="shared" si="8"/>
        <v>49</v>
      </c>
      <c r="S50" s="24">
        <f t="shared" si="7"/>
        <v>43482</v>
      </c>
      <c r="T50" s="25" t="e">
        <f t="shared" si="9"/>
        <v>#N/A</v>
      </c>
      <c r="U50" s="25" t="e">
        <f t="shared" si="10"/>
        <v>#N/A</v>
      </c>
      <c r="V50" s="25" t="e">
        <f t="shared" si="11"/>
        <v>#N/A</v>
      </c>
      <c r="W50" s="25" t="e">
        <f t="shared" si="12"/>
        <v>#N/A</v>
      </c>
      <c r="X50" s="25" t="e">
        <f t="shared" si="13"/>
        <v>#N/A</v>
      </c>
      <c r="Y50" s="25" t="e">
        <f t="shared" si="14"/>
        <v>#N/A</v>
      </c>
      <c r="Z50" s="25">
        <f t="shared" si="15"/>
        <v>0.26530612244897961</v>
      </c>
    </row>
    <row r="51" spans="1:26">
      <c r="A51" s="24">
        <f>RegistrationByDate!A53</f>
        <v>43483</v>
      </c>
      <c r="B51">
        <f>RegistrationByDate!B53</f>
        <v>0</v>
      </c>
      <c r="C51" t="e">
        <f>RegistrationByDate!C53</f>
        <v>#N/A</v>
      </c>
      <c r="D51">
        <f>RegistrationByDate!D53</f>
        <v>0</v>
      </c>
      <c r="E51" t="e">
        <f>RegistrationByDate!E53</f>
        <v>#N/A</v>
      </c>
      <c r="F51">
        <f>RegistrationByDate!F53</f>
        <v>0</v>
      </c>
      <c r="G51" t="e">
        <f>RegistrationByDate!G53</f>
        <v>#N/A</v>
      </c>
      <c r="H51">
        <f>RegistrationByDate!H53</f>
        <v>0</v>
      </c>
      <c r="I51" t="e">
        <f>RegistrationByDate!I53</f>
        <v>#N/A</v>
      </c>
      <c r="J51">
        <f>RegistrationByDate!J53</f>
        <v>0</v>
      </c>
      <c r="K51" t="e">
        <f>RegistrationByDate!K53</f>
        <v>#N/A</v>
      </c>
      <c r="L51">
        <f>RegistrationByDate!L53</f>
        <v>0</v>
      </c>
      <c r="M51" t="e">
        <f>RegistrationByDate!M53</f>
        <v>#N/A</v>
      </c>
      <c r="N51">
        <f>RegistrationByDate!N53</f>
        <v>0</v>
      </c>
      <c r="O51" t="e">
        <f>RegistrationByDate!O53</f>
        <v>#N/A</v>
      </c>
      <c r="P51" t="e">
        <f>RegistrationByDate!Q53</f>
        <v>#N/A</v>
      </c>
      <c r="Q51">
        <f>RegistrationByDate!S53</f>
        <v>13</v>
      </c>
      <c r="R51">
        <f t="shared" si="8"/>
        <v>50</v>
      </c>
      <c r="S51" s="24">
        <f t="shared" si="7"/>
        <v>43483</v>
      </c>
      <c r="T51" s="25" t="e">
        <f t="shared" si="9"/>
        <v>#N/A</v>
      </c>
      <c r="U51" s="25" t="e">
        <f t="shared" si="10"/>
        <v>#N/A</v>
      </c>
      <c r="V51" s="25" t="e">
        <f t="shared" si="11"/>
        <v>#N/A</v>
      </c>
      <c r="W51" s="25" t="e">
        <f t="shared" si="12"/>
        <v>#N/A</v>
      </c>
      <c r="X51" s="25" t="e">
        <f t="shared" si="13"/>
        <v>#N/A</v>
      </c>
      <c r="Y51" s="25" t="e">
        <f t="shared" si="14"/>
        <v>#N/A</v>
      </c>
      <c r="Z51" s="25">
        <f t="shared" si="15"/>
        <v>0.26</v>
      </c>
    </row>
    <row r="52" spans="1:26">
      <c r="A52" s="24">
        <f>RegistrationByDate!A54</f>
        <v>43484</v>
      </c>
      <c r="B52">
        <f>RegistrationByDate!B54</f>
        <v>0</v>
      </c>
      <c r="C52" t="e">
        <f>RegistrationByDate!C54</f>
        <v>#N/A</v>
      </c>
      <c r="D52">
        <f>RegistrationByDate!D54</f>
        <v>0</v>
      </c>
      <c r="E52" t="e">
        <f>RegistrationByDate!E54</f>
        <v>#N/A</v>
      </c>
      <c r="F52">
        <f>RegistrationByDate!F54</f>
        <v>0</v>
      </c>
      <c r="G52" t="e">
        <f>RegistrationByDate!G54</f>
        <v>#N/A</v>
      </c>
      <c r="H52">
        <f>RegistrationByDate!H54</f>
        <v>0</v>
      </c>
      <c r="I52" t="e">
        <f>RegistrationByDate!I54</f>
        <v>#N/A</v>
      </c>
      <c r="J52">
        <f>RegistrationByDate!J54</f>
        <v>0</v>
      </c>
      <c r="K52" t="e">
        <f>RegistrationByDate!K54</f>
        <v>#N/A</v>
      </c>
      <c r="L52">
        <f>RegistrationByDate!L54</f>
        <v>0</v>
      </c>
      <c r="M52" t="e">
        <f>RegistrationByDate!M54</f>
        <v>#N/A</v>
      </c>
      <c r="N52">
        <f>RegistrationByDate!N54</f>
        <v>0</v>
      </c>
      <c r="O52" t="e">
        <f>RegistrationByDate!O54</f>
        <v>#N/A</v>
      </c>
      <c r="P52" t="e">
        <f>RegistrationByDate!Q54</f>
        <v>#N/A</v>
      </c>
      <c r="Q52">
        <f>RegistrationByDate!S54</f>
        <v>13</v>
      </c>
      <c r="R52">
        <f t="shared" si="8"/>
        <v>51</v>
      </c>
      <c r="S52" s="24">
        <f t="shared" si="7"/>
        <v>43484</v>
      </c>
      <c r="T52" s="25" t="e">
        <f t="shared" si="9"/>
        <v>#N/A</v>
      </c>
      <c r="U52" s="25" t="e">
        <f t="shared" si="10"/>
        <v>#N/A</v>
      </c>
      <c r="V52" s="25" t="e">
        <f t="shared" si="11"/>
        <v>#N/A</v>
      </c>
      <c r="W52" s="25" t="e">
        <f t="shared" si="12"/>
        <v>#N/A</v>
      </c>
      <c r="X52" s="25" t="e">
        <f t="shared" si="13"/>
        <v>#N/A</v>
      </c>
      <c r="Y52" s="25" t="e">
        <f t="shared" si="14"/>
        <v>#N/A</v>
      </c>
      <c r="Z52" s="25">
        <f t="shared" si="15"/>
        <v>0.25490196078431371</v>
      </c>
    </row>
    <row r="53" spans="1:26">
      <c r="A53" s="24">
        <f>RegistrationByDate!A55</f>
        <v>43485</v>
      </c>
      <c r="B53">
        <f>RegistrationByDate!B55</f>
        <v>0</v>
      </c>
      <c r="C53" t="e">
        <f>RegistrationByDate!C55</f>
        <v>#N/A</v>
      </c>
      <c r="D53">
        <f>RegistrationByDate!D55</f>
        <v>0</v>
      </c>
      <c r="E53" t="e">
        <f>RegistrationByDate!E55</f>
        <v>#N/A</v>
      </c>
      <c r="F53">
        <f>RegistrationByDate!F55</f>
        <v>0</v>
      </c>
      <c r="G53" t="e">
        <f>RegistrationByDate!G55</f>
        <v>#N/A</v>
      </c>
      <c r="H53">
        <f>RegistrationByDate!H55</f>
        <v>0</v>
      </c>
      <c r="I53" t="e">
        <f>RegistrationByDate!I55</f>
        <v>#N/A</v>
      </c>
      <c r="J53">
        <f>RegistrationByDate!J55</f>
        <v>0</v>
      </c>
      <c r="K53" t="e">
        <f>RegistrationByDate!K55</f>
        <v>#N/A</v>
      </c>
      <c r="L53">
        <f>RegistrationByDate!L55</f>
        <v>0</v>
      </c>
      <c r="M53" t="e">
        <f>RegistrationByDate!M55</f>
        <v>#N/A</v>
      </c>
      <c r="N53">
        <f>RegistrationByDate!N55</f>
        <v>0</v>
      </c>
      <c r="O53" t="e">
        <f>RegistrationByDate!O55</f>
        <v>#N/A</v>
      </c>
      <c r="P53" t="e">
        <f>RegistrationByDate!Q55</f>
        <v>#N/A</v>
      </c>
      <c r="Q53">
        <f>RegistrationByDate!S55</f>
        <v>13</v>
      </c>
      <c r="R53">
        <f t="shared" si="8"/>
        <v>52</v>
      </c>
      <c r="S53" s="24">
        <f t="shared" si="7"/>
        <v>43485</v>
      </c>
      <c r="T53" s="25" t="e">
        <f t="shared" si="9"/>
        <v>#N/A</v>
      </c>
      <c r="U53" s="25" t="e">
        <f t="shared" si="10"/>
        <v>#N/A</v>
      </c>
      <c r="V53" s="25" t="e">
        <f t="shared" si="11"/>
        <v>#N/A</v>
      </c>
      <c r="W53" s="25" t="e">
        <f t="shared" si="12"/>
        <v>#N/A</v>
      </c>
      <c r="X53" s="25" t="e">
        <f t="shared" si="13"/>
        <v>#N/A</v>
      </c>
      <c r="Y53" s="25" t="e">
        <f t="shared" si="14"/>
        <v>#N/A</v>
      </c>
      <c r="Z53" s="25">
        <f t="shared" si="15"/>
        <v>0.25</v>
      </c>
    </row>
    <row r="54" spans="1:26">
      <c r="A54" s="24">
        <f>RegistrationByDate!A56</f>
        <v>43486</v>
      </c>
      <c r="B54">
        <f>RegistrationByDate!B56</f>
        <v>0</v>
      </c>
      <c r="C54" t="e">
        <f>RegistrationByDate!C56</f>
        <v>#N/A</v>
      </c>
      <c r="D54">
        <f>RegistrationByDate!D56</f>
        <v>0</v>
      </c>
      <c r="E54" t="e">
        <f>RegistrationByDate!E56</f>
        <v>#N/A</v>
      </c>
      <c r="F54">
        <f>RegistrationByDate!F56</f>
        <v>0</v>
      </c>
      <c r="G54" t="e">
        <f>RegistrationByDate!G56</f>
        <v>#N/A</v>
      </c>
      <c r="H54">
        <f>RegistrationByDate!H56</f>
        <v>0</v>
      </c>
      <c r="I54" t="e">
        <f>RegistrationByDate!I56</f>
        <v>#N/A</v>
      </c>
      <c r="J54">
        <f>RegistrationByDate!J56</f>
        <v>0</v>
      </c>
      <c r="K54" t="e">
        <f>RegistrationByDate!K56</f>
        <v>#N/A</v>
      </c>
      <c r="L54">
        <f>RegistrationByDate!L56</f>
        <v>0</v>
      </c>
      <c r="M54" t="e">
        <f>RegistrationByDate!M56</f>
        <v>#N/A</v>
      </c>
      <c r="N54">
        <f>RegistrationByDate!N56</f>
        <v>0</v>
      </c>
      <c r="O54" t="e">
        <f>RegistrationByDate!O56</f>
        <v>#N/A</v>
      </c>
      <c r="P54" t="e">
        <f>RegistrationByDate!Q56</f>
        <v>#N/A</v>
      </c>
      <c r="Q54">
        <f>RegistrationByDate!S56</f>
        <v>13</v>
      </c>
      <c r="R54">
        <f t="shared" si="8"/>
        <v>53</v>
      </c>
      <c r="S54" s="24">
        <f t="shared" si="7"/>
        <v>43486</v>
      </c>
      <c r="T54" s="25" t="e">
        <f t="shared" si="9"/>
        <v>#N/A</v>
      </c>
      <c r="U54" s="25" t="e">
        <f t="shared" si="10"/>
        <v>#N/A</v>
      </c>
      <c r="V54" s="25" t="e">
        <f t="shared" si="11"/>
        <v>#N/A</v>
      </c>
      <c r="W54" s="25" t="e">
        <f t="shared" si="12"/>
        <v>#N/A</v>
      </c>
      <c r="X54" s="25" t="e">
        <f t="shared" si="13"/>
        <v>#N/A</v>
      </c>
      <c r="Y54" s="25" t="e">
        <f t="shared" si="14"/>
        <v>#N/A</v>
      </c>
      <c r="Z54" s="25">
        <f t="shared" si="15"/>
        <v>0.24528301886792453</v>
      </c>
    </row>
    <row r="55" spans="1:26">
      <c r="A55" s="24">
        <f>RegistrationByDate!A57</f>
        <v>43487</v>
      </c>
      <c r="B55">
        <f>RegistrationByDate!B57</f>
        <v>0</v>
      </c>
      <c r="C55" t="e">
        <f>RegistrationByDate!C57</f>
        <v>#N/A</v>
      </c>
      <c r="D55">
        <f>RegistrationByDate!D57</f>
        <v>0</v>
      </c>
      <c r="E55" t="e">
        <f>RegistrationByDate!E57</f>
        <v>#N/A</v>
      </c>
      <c r="F55">
        <f>RegistrationByDate!F57</f>
        <v>0</v>
      </c>
      <c r="G55" t="e">
        <f>RegistrationByDate!G57</f>
        <v>#N/A</v>
      </c>
      <c r="H55">
        <f>RegistrationByDate!H57</f>
        <v>0</v>
      </c>
      <c r="I55" t="e">
        <f>RegistrationByDate!I57</f>
        <v>#N/A</v>
      </c>
      <c r="J55">
        <f>RegistrationByDate!J57</f>
        <v>0</v>
      </c>
      <c r="K55" t="e">
        <f>RegistrationByDate!K57</f>
        <v>#N/A</v>
      </c>
      <c r="L55">
        <f>RegistrationByDate!L57</f>
        <v>0</v>
      </c>
      <c r="M55" t="e">
        <f>RegistrationByDate!M57</f>
        <v>#N/A</v>
      </c>
      <c r="N55">
        <f>RegistrationByDate!N57</f>
        <v>0</v>
      </c>
      <c r="O55" t="e">
        <f>RegistrationByDate!O57</f>
        <v>#N/A</v>
      </c>
      <c r="P55" t="e">
        <f>RegistrationByDate!Q57</f>
        <v>#N/A</v>
      </c>
      <c r="Q55">
        <f>RegistrationByDate!S57</f>
        <v>13</v>
      </c>
      <c r="R55">
        <f t="shared" si="8"/>
        <v>54</v>
      </c>
      <c r="S55" s="24">
        <f t="shared" si="7"/>
        <v>43487</v>
      </c>
      <c r="T55" s="25" t="e">
        <f t="shared" si="9"/>
        <v>#N/A</v>
      </c>
      <c r="U55" s="25" t="e">
        <f t="shared" si="10"/>
        <v>#N/A</v>
      </c>
      <c r="V55" s="25" t="e">
        <f t="shared" si="11"/>
        <v>#N/A</v>
      </c>
      <c r="W55" s="25" t="e">
        <f t="shared" si="12"/>
        <v>#N/A</v>
      </c>
      <c r="X55" s="25" t="e">
        <f t="shared" si="13"/>
        <v>#N/A</v>
      </c>
      <c r="Y55" s="25" t="e">
        <f t="shared" si="14"/>
        <v>#N/A</v>
      </c>
      <c r="Z55" s="25">
        <f t="shared" si="15"/>
        <v>0.24074074074074073</v>
      </c>
    </row>
    <row r="56" spans="1:26">
      <c r="A56" s="24">
        <f>RegistrationByDate!A58</f>
        <v>43488</v>
      </c>
      <c r="B56">
        <f>RegistrationByDate!B58</f>
        <v>0</v>
      </c>
      <c r="C56" t="e">
        <f>RegistrationByDate!C58</f>
        <v>#N/A</v>
      </c>
      <c r="D56">
        <f>RegistrationByDate!D58</f>
        <v>0</v>
      </c>
      <c r="E56" t="e">
        <f>RegistrationByDate!E58</f>
        <v>#N/A</v>
      </c>
      <c r="F56">
        <f>RegistrationByDate!F58</f>
        <v>0</v>
      </c>
      <c r="G56" t="e">
        <f>RegistrationByDate!G58</f>
        <v>#N/A</v>
      </c>
      <c r="H56">
        <f>RegistrationByDate!H58</f>
        <v>0</v>
      </c>
      <c r="I56" t="e">
        <f>RegistrationByDate!I58</f>
        <v>#N/A</v>
      </c>
      <c r="J56">
        <f>RegistrationByDate!J58</f>
        <v>0</v>
      </c>
      <c r="K56" t="e">
        <f>RegistrationByDate!K58</f>
        <v>#N/A</v>
      </c>
      <c r="L56">
        <f>RegistrationByDate!L58</f>
        <v>0</v>
      </c>
      <c r="M56" t="e">
        <f>RegistrationByDate!M58</f>
        <v>#N/A</v>
      </c>
      <c r="N56">
        <f>RegistrationByDate!N58</f>
        <v>0</v>
      </c>
      <c r="O56" t="e">
        <f>RegistrationByDate!O58</f>
        <v>#N/A</v>
      </c>
      <c r="P56" t="e">
        <f>RegistrationByDate!Q58</f>
        <v>#N/A</v>
      </c>
      <c r="Q56">
        <f>RegistrationByDate!S58</f>
        <v>13</v>
      </c>
      <c r="R56">
        <f t="shared" si="8"/>
        <v>55</v>
      </c>
      <c r="S56" s="24">
        <f t="shared" si="7"/>
        <v>43488</v>
      </c>
      <c r="T56" s="25" t="e">
        <f t="shared" si="9"/>
        <v>#N/A</v>
      </c>
      <c r="U56" s="25" t="e">
        <f t="shared" si="10"/>
        <v>#N/A</v>
      </c>
      <c r="V56" s="25" t="e">
        <f t="shared" si="11"/>
        <v>#N/A</v>
      </c>
      <c r="W56" s="25" t="e">
        <f t="shared" si="12"/>
        <v>#N/A</v>
      </c>
      <c r="X56" s="25" t="e">
        <f t="shared" si="13"/>
        <v>#N/A</v>
      </c>
      <c r="Y56" s="25" t="e">
        <f t="shared" si="14"/>
        <v>#N/A</v>
      </c>
      <c r="Z56" s="25">
        <f t="shared" si="15"/>
        <v>0.23636363636363636</v>
      </c>
    </row>
    <row r="57" spans="1:26">
      <c r="A57" s="24">
        <f>RegistrationByDate!A59</f>
        <v>43489</v>
      </c>
      <c r="B57">
        <f>RegistrationByDate!B59</f>
        <v>0</v>
      </c>
      <c r="C57" t="e">
        <f>RegistrationByDate!C59</f>
        <v>#N/A</v>
      </c>
      <c r="D57">
        <f>RegistrationByDate!D59</f>
        <v>0</v>
      </c>
      <c r="E57" t="e">
        <f>RegistrationByDate!E59</f>
        <v>#N/A</v>
      </c>
      <c r="F57">
        <f>RegistrationByDate!F59</f>
        <v>0</v>
      </c>
      <c r="G57" t="e">
        <f>RegistrationByDate!G59</f>
        <v>#N/A</v>
      </c>
      <c r="H57">
        <f>RegistrationByDate!H59</f>
        <v>0</v>
      </c>
      <c r="I57" t="e">
        <f>RegistrationByDate!I59</f>
        <v>#N/A</v>
      </c>
      <c r="J57">
        <f>RegistrationByDate!J59</f>
        <v>0</v>
      </c>
      <c r="K57" t="e">
        <f>RegistrationByDate!K59</f>
        <v>#N/A</v>
      </c>
      <c r="L57">
        <f>RegistrationByDate!L59</f>
        <v>0</v>
      </c>
      <c r="M57" t="e">
        <f>RegistrationByDate!M59</f>
        <v>#N/A</v>
      </c>
      <c r="N57">
        <f>RegistrationByDate!N59</f>
        <v>0</v>
      </c>
      <c r="O57" t="e">
        <f>RegistrationByDate!O59</f>
        <v>#N/A</v>
      </c>
      <c r="P57" t="e">
        <f>RegistrationByDate!Q59</f>
        <v>#N/A</v>
      </c>
      <c r="Q57">
        <f>RegistrationByDate!S59</f>
        <v>13</v>
      </c>
      <c r="R57">
        <f t="shared" si="8"/>
        <v>56</v>
      </c>
      <c r="S57" s="24">
        <f t="shared" si="7"/>
        <v>43489</v>
      </c>
      <c r="T57" s="25" t="e">
        <f t="shared" si="9"/>
        <v>#N/A</v>
      </c>
      <c r="U57" s="25" t="e">
        <f t="shared" si="10"/>
        <v>#N/A</v>
      </c>
      <c r="V57" s="25" t="e">
        <f t="shared" si="11"/>
        <v>#N/A</v>
      </c>
      <c r="W57" s="25" t="e">
        <f t="shared" si="12"/>
        <v>#N/A</v>
      </c>
      <c r="X57" s="25" t="e">
        <f t="shared" si="13"/>
        <v>#N/A</v>
      </c>
      <c r="Y57" s="25" t="e">
        <f t="shared" si="14"/>
        <v>#N/A</v>
      </c>
      <c r="Z57" s="25">
        <f t="shared" si="15"/>
        <v>0.23214285714285715</v>
      </c>
    </row>
    <row r="58" spans="1:26">
      <c r="A58" s="24">
        <f>RegistrationByDate!A60</f>
        <v>43490</v>
      </c>
      <c r="B58">
        <f>RegistrationByDate!B60</f>
        <v>0</v>
      </c>
      <c r="C58" t="e">
        <f>RegistrationByDate!C60</f>
        <v>#N/A</v>
      </c>
      <c r="D58">
        <f>RegistrationByDate!D60</f>
        <v>0</v>
      </c>
      <c r="E58" t="e">
        <f>RegistrationByDate!E60</f>
        <v>#N/A</v>
      </c>
      <c r="F58">
        <f>RegistrationByDate!F60</f>
        <v>0</v>
      </c>
      <c r="G58" t="e">
        <f>RegistrationByDate!G60</f>
        <v>#N/A</v>
      </c>
      <c r="H58">
        <f>RegistrationByDate!H60</f>
        <v>0</v>
      </c>
      <c r="I58" t="e">
        <f>RegistrationByDate!I60</f>
        <v>#N/A</v>
      </c>
      <c r="J58">
        <f>RegistrationByDate!J60</f>
        <v>0</v>
      </c>
      <c r="K58" t="e">
        <f>RegistrationByDate!K60</f>
        <v>#N/A</v>
      </c>
      <c r="L58">
        <f>RegistrationByDate!L60</f>
        <v>0</v>
      </c>
      <c r="M58" t="e">
        <f>RegistrationByDate!M60</f>
        <v>#N/A</v>
      </c>
      <c r="N58">
        <f>RegistrationByDate!N60</f>
        <v>0</v>
      </c>
      <c r="O58" t="e">
        <f>RegistrationByDate!O60</f>
        <v>#N/A</v>
      </c>
      <c r="P58" t="e">
        <f>RegistrationByDate!Q60</f>
        <v>#N/A</v>
      </c>
      <c r="Q58">
        <f>RegistrationByDate!S60</f>
        <v>13</v>
      </c>
      <c r="R58">
        <f t="shared" si="8"/>
        <v>57</v>
      </c>
      <c r="S58" s="24">
        <f t="shared" si="7"/>
        <v>43490</v>
      </c>
      <c r="T58" s="25" t="e">
        <f t="shared" si="9"/>
        <v>#N/A</v>
      </c>
      <c r="U58" s="25" t="e">
        <f t="shared" si="10"/>
        <v>#N/A</v>
      </c>
      <c r="V58" s="25" t="e">
        <f t="shared" si="11"/>
        <v>#N/A</v>
      </c>
      <c r="W58" s="25" t="e">
        <f t="shared" si="12"/>
        <v>#N/A</v>
      </c>
      <c r="X58" s="25" t="e">
        <f t="shared" si="13"/>
        <v>#N/A</v>
      </c>
      <c r="Y58" s="25" t="e">
        <f t="shared" si="14"/>
        <v>#N/A</v>
      </c>
      <c r="Z58" s="25">
        <f t="shared" si="15"/>
        <v>0.22807017543859648</v>
      </c>
    </row>
    <row r="59" spans="1:26">
      <c r="A59" s="24">
        <f>RegistrationByDate!A61</f>
        <v>43491</v>
      </c>
      <c r="B59">
        <f>RegistrationByDate!B61</f>
        <v>0</v>
      </c>
      <c r="C59" t="e">
        <f>RegistrationByDate!C61</f>
        <v>#N/A</v>
      </c>
      <c r="D59">
        <f>RegistrationByDate!D61</f>
        <v>0</v>
      </c>
      <c r="E59" t="e">
        <f>RegistrationByDate!E61</f>
        <v>#N/A</v>
      </c>
      <c r="F59">
        <f>RegistrationByDate!F61</f>
        <v>0</v>
      </c>
      <c r="G59" t="e">
        <f>RegistrationByDate!G61</f>
        <v>#N/A</v>
      </c>
      <c r="H59">
        <f>RegistrationByDate!H61</f>
        <v>0</v>
      </c>
      <c r="I59" t="e">
        <f>RegistrationByDate!I61</f>
        <v>#N/A</v>
      </c>
      <c r="J59">
        <f>RegistrationByDate!J61</f>
        <v>0</v>
      </c>
      <c r="K59" t="e">
        <f>RegistrationByDate!K61</f>
        <v>#N/A</v>
      </c>
      <c r="L59">
        <f>RegistrationByDate!L61</f>
        <v>0</v>
      </c>
      <c r="M59" t="e">
        <f>RegistrationByDate!M61</f>
        <v>#N/A</v>
      </c>
      <c r="N59">
        <f>RegistrationByDate!N61</f>
        <v>0</v>
      </c>
      <c r="O59" t="e">
        <f>RegistrationByDate!O61</f>
        <v>#N/A</v>
      </c>
      <c r="P59" t="e">
        <f>RegistrationByDate!Q61</f>
        <v>#N/A</v>
      </c>
      <c r="Q59">
        <f>RegistrationByDate!S61</f>
        <v>13</v>
      </c>
      <c r="R59">
        <f t="shared" si="8"/>
        <v>58</v>
      </c>
      <c r="S59" s="24">
        <f t="shared" si="7"/>
        <v>43491</v>
      </c>
      <c r="T59" s="25" t="e">
        <f t="shared" si="9"/>
        <v>#N/A</v>
      </c>
      <c r="U59" s="25" t="e">
        <f t="shared" si="10"/>
        <v>#N/A</v>
      </c>
      <c r="V59" s="25" t="e">
        <f t="shared" si="11"/>
        <v>#N/A</v>
      </c>
      <c r="W59" s="25" t="e">
        <f t="shared" si="12"/>
        <v>#N/A</v>
      </c>
      <c r="X59" s="25" t="e">
        <f t="shared" si="13"/>
        <v>#N/A</v>
      </c>
      <c r="Y59" s="25" t="e">
        <f t="shared" si="14"/>
        <v>#N/A</v>
      </c>
      <c r="Z59" s="25">
        <f t="shared" si="15"/>
        <v>0.22413793103448276</v>
      </c>
    </row>
    <row r="60" spans="1:26">
      <c r="A60" s="24">
        <f>RegistrationByDate!A62</f>
        <v>43492</v>
      </c>
      <c r="B60">
        <f>RegistrationByDate!B62</f>
        <v>0</v>
      </c>
      <c r="C60" t="e">
        <f>RegistrationByDate!C62</f>
        <v>#N/A</v>
      </c>
      <c r="D60">
        <f>RegistrationByDate!D62</f>
        <v>0</v>
      </c>
      <c r="E60" t="e">
        <f>RegistrationByDate!E62</f>
        <v>#N/A</v>
      </c>
      <c r="F60">
        <f>RegistrationByDate!F62</f>
        <v>0</v>
      </c>
      <c r="G60" t="e">
        <f>RegistrationByDate!G62</f>
        <v>#N/A</v>
      </c>
      <c r="H60">
        <f>RegistrationByDate!H62</f>
        <v>0</v>
      </c>
      <c r="I60" t="e">
        <f>RegistrationByDate!I62</f>
        <v>#N/A</v>
      </c>
      <c r="J60">
        <f>RegistrationByDate!J62</f>
        <v>0</v>
      </c>
      <c r="K60" t="e">
        <f>RegistrationByDate!K62</f>
        <v>#N/A</v>
      </c>
      <c r="L60">
        <f>RegistrationByDate!L62</f>
        <v>0</v>
      </c>
      <c r="M60" t="e">
        <f>RegistrationByDate!M62</f>
        <v>#N/A</v>
      </c>
      <c r="N60">
        <f>RegistrationByDate!N62</f>
        <v>0</v>
      </c>
      <c r="O60" t="e">
        <f>RegistrationByDate!O62</f>
        <v>#N/A</v>
      </c>
      <c r="P60" t="e">
        <f>RegistrationByDate!Q62</f>
        <v>#N/A</v>
      </c>
      <c r="Q60">
        <f>RegistrationByDate!S62</f>
        <v>13</v>
      </c>
      <c r="R60">
        <f t="shared" si="8"/>
        <v>59</v>
      </c>
      <c r="S60" s="24">
        <f t="shared" si="7"/>
        <v>43492</v>
      </c>
      <c r="T60" s="25" t="e">
        <f t="shared" si="9"/>
        <v>#N/A</v>
      </c>
      <c r="U60" s="25" t="e">
        <f t="shared" si="10"/>
        <v>#N/A</v>
      </c>
      <c r="V60" s="25" t="e">
        <f t="shared" si="11"/>
        <v>#N/A</v>
      </c>
      <c r="W60" s="25" t="e">
        <f t="shared" si="12"/>
        <v>#N/A</v>
      </c>
      <c r="X60" s="25" t="e">
        <f t="shared" si="13"/>
        <v>#N/A</v>
      </c>
      <c r="Y60" s="25" t="e">
        <f t="shared" si="14"/>
        <v>#N/A</v>
      </c>
      <c r="Z60" s="25">
        <f t="shared" si="15"/>
        <v>0.22033898305084745</v>
      </c>
    </row>
    <row r="61" spans="1:26">
      <c r="A61" s="24">
        <f>RegistrationByDate!A63</f>
        <v>43493</v>
      </c>
      <c r="B61">
        <f>RegistrationByDate!B63</f>
        <v>0</v>
      </c>
      <c r="C61" t="e">
        <f>RegistrationByDate!C63</f>
        <v>#N/A</v>
      </c>
      <c r="D61">
        <f>RegistrationByDate!D63</f>
        <v>0</v>
      </c>
      <c r="E61" t="e">
        <f>RegistrationByDate!E63</f>
        <v>#N/A</v>
      </c>
      <c r="F61">
        <f>RegistrationByDate!F63</f>
        <v>0</v>
      </c>
      <c r="G61" t="e">
        <f>RegistrationByDate!G63</f>
        <v>#N/A</v>
      </c>
      <c r="H61">
        <f>RegistrationByDate!H63</f>
        <v>0</v>
      </c>
      <c r="I61" t="e">
        <f>RegistrationByDate!I63</f>
        <v>#N/A</v>
      </c>
      <c r="J61">
        <f>RegistrationByDate!J63</f>
        <v>0</v>
      </c>
      <c r="K61" t="e">
        <f>RegistrationByDate!K63</f>
        <v>#N/A</v>
      </c>
      <c r="L61">
        <f>RegistrationByDate!L63</f>
        <v>0</v>
      </c>
      <c r="M61" t="e">
        <f>RegistrationByDate!M63</f>
        <v>#N/A</v>
      </c>
      <c r="N61">
        <f>RegistrationByDate!N63</f>
        <v>0</v>
      </c>
      <c r="O61" t="e">
        <f>RegistrationByDate!O63</f>
        <v>#N/A</v>
      </c>
      <c r="P61" t="e">
        <f>RegistrationByDate!Q63</f>
        <v>#N/A</v>
      </c>
      <c r="Q61">
        <f>RegistrationByDate!S63</f>
        <v>13</v>
      </c>
      <c r="R61">
        <f t="shared" si="8"/>
        <v>60</v>
      </c>
      <c r="S61" s="24">
        <f t="shared" si="7"/>
        <v>43493</v>
      </c>
      <c r="T61" s="25" t="e">
        <f t="shared" si="9"/>
        <v>#N/A</v>
      </c>
      <c r="U61" s="25" t="e">
        <f t="shared" si="10"/>
        <v>#N/A</v>
      </c>
      <c r="V61" s="25" t="e">
        <f t="shared" si="11"/>
        <v>#N/A</v>
      </c>
      <c r="W61" s="25" t="e">
        <f t="shared" si="12"/>
        <v>#N/A</v>
      </c>
      <c r="X61" s="25" t="e">
        <f t="shared" si="13"/>
        <v>#N/A</v>
      </c>
      <c r="Y61" s="25" t="e">
        <f t="shared" si="14"/>
        <v>#N/A</v>
      </c>
      <c r="Z61" s="25">
        <f t="shared" si="15"/>
        <v>0.21666666666666667</v>
      </c>
    </row>
    <row r="62" spans="1:26">
      <c r="A62" s="24">
        <f>RegistrationByDate!A64</f>
        <v>43494</v>
      </c>
      <c r="B62">
        <f>RegistrationByDate!B64</f>
        <v>0</v>
      </c>
      <c r="C62" t="e">
        <f>RegistrationByDate!C64</f>
        <v>#N/A</v>
      </c>
      <c r="D62">
        <f>RegistrationByDate!D64</f>
        <v>0</v>
      </c>
      <c r="E62" t="e">
        <f>RegistrationByDate!E64</f>
        <v>#N/A</v>
      </c>
      <c r="F62">
        <f>RegistrationByDate!F64</f>
        <v>0</v>
      </c>
      <c r="G62" t="e">
        <f>RegistrationByDate!G64</f>
        <v>#N/A</v>
      </c>
      <c r="H62">
        <f>RegistrationByDate!H64</f>
        <v>0</v>
      </c>
      <c r="I62" t="e">
        <f>RegistrationByDate!I64</f>
        <v>#N/A</v>
      </c>
      <c r="J62">
        <f>RegistrationByDate!J64</f>
        <v>0</v>
      </c>
      <c r="K62" t="e">
        <f>RegistrationByDate!K64</f>
        <v>#N/A</v>
      </c>
      <c r="L62">
        <f>RegistrationByDate!L64</f>
        <v>0</v>
      </c>
      <c r="M62" t="e">
        <f>RegistrationByDate!M64</f>
        <v>#N/A</v>
      </c>
      <c r="N62">
        <f>RegistrationByDate!N64</f>
        <v>0</v>
      </c>
      <c r="O62" t="e">
        <f>RegistrationByDate!O64</f>
        <v>#N/A</v>
      </c>
      <c r="P62" t="e">
        <f>RegistrationByDate!Q64</f>
        <v>#N/A</v>
      </c>
      <c r="Q62">
        <f>RegistrationByDate!S64</f>
        <v>13</v>
      </c>
      <c r="R62">
        <f t="shared" si="8"/>
        <v>61</v>
      </c>
      <c r="S62" s="24">
        <f t="shared" si="7"/>
        <v>43494</v>
      </c>
      <c r="T62" s="25" t="e">
        <f t="shared" si="9"/>
        <v>#N/A</v>
      </c>
      <c r="U62" s="25" t="e">
        <f t="shared" si="10"/>
        <v>#N/A</v>
      </c>
      <c r="V62" s="25" t="e">
        <f t="shared" si="11"/>
        <v>#N/A</v>
      </c>
      <c r="W62" s="25" t="e">
        <f t="shared" si="12"/>
        <v>#N/A</v>
      </c>
      <c r="X62" s="25" t="e">
        <f t="shared" si="13"/>
        <v>#N/A</v>
      </c>
      <c r="Y62" s="25" t="e">
        <f t="shared" si="14"/>
        <v>#N/A</v>
      </c>
      <c r="Z62" s="25">
        <f t="shared" si="15"/>
        <v>0.21311475409836064</v>
      </c>
    </row>
    <row r="63" spans="1:26">
      <c r="A63" s="24">
        <f>RegistrationByDate!A65</f>
        <v>43495</v>
      </c>
      <c r="B63">
        <f>RegistrationByDate!B65</f>
        <v>0</v>
      </c>
      <c r="C63" t="e">
        <f>RegistrationByDate!C65</f>
        <v>#N/A</v>
      </c>
      <c r="D63">
        <f>RegistrationByDate!D65</f>
        <v>0</v>
      </c>
      <c r="E63" t="e">
        <f>RegistrationByDate!E65</f>
        <v>#N/A</v>
      </c>
      <c r="F63">
        <f>RegistrationByDate!F65</f>
        <v>0</v>
      </c>
      <c r="G63" t="e">
        <f>RegistrationByDate!G65</f>
        <v>#N/A</v>
      </c>
      <c r="H63">
        <f>RegistrationByDate!H65</f>
        <v>0</v>
      </c>
      <c r="I63" t="e">
        <f>RegistrationByDate!I65</f>
        <v>#N/A</v>
      </c>
      <c r="J63">
        <f>RegistrationByDate!J65</f>
        <v>0</v>
      </c>
      <c r="K63" t="e">
        <f>RegistrationByDate!K65</f>
        <v>#N/A</v>
      </c>
      <c r="L63">
        <f>RegistrationByDate!L65</f>
        <v>0</v>
      </c>
      <c r="M63" t="e">
        <f>RegistrationByDate!M65</f>
        <v>#N/A</v>
      </c>
      <c r="N63">
        <f>RegistrationByDate!N65</f>
        <v>0</v>
      </c>
      <c r="O63" t="e">
        <f>RegistrationByDate!O65</f>
        <v>#N/A</v>
      </c>
      <c r="P63" t="e">
        <f>RegistrationByDate!Q65</f>
        <v>#N/A</v>
      </c>
      <c r="Q63">
        <f>RegistrationByDate!S65</f>
        <v>13</v>
      </c>
      <c r="R63">
        <f t="shared" si="8"/>
        <v>62</v>
      </c>
      <c r="S63" s="24">
        <f t="shared" si="7"/>
        <v>43495</v>
      </c>
      <c r="T63" s="25" t="e">
        <f t="shared" si="9"/>
        <v>#N/A</v>
      </c>
      <c r="U63" s="25" t="e">
        <f t="shared" si="10"/>
        <v>#N/A</v>
      </c>
      <c r="V63" s="25" t="e">
        <f t="shared" si="11"/>
        <v>#N/A</v>
      </c>
      <c r="W63" s="25" t="e">
        <f t="shared" si="12"/>
        <v>#N/A</v>
      </c>
      <c r="X63" s="25" t="e">
        <f t="shared" si="13"/>
        <v>#N/A</v>
      </c>
      <c r="Y63" s="25" t="e">
        <f t="shared" si="14"/>
        <v>#N/A</v>
      </c>
      <c r="Z63" s="25">
        <f t="shared" si="15"/>
        <v>0.20967741935483872</v>
      </c>
    </row>
    <row r="64" spans="1:26">
      <c r="A64" s="24">
        <f>RegistrationByDate!A66</f>
        <v>43496</v>
      </c>
      <c r="B64">
        <f>RegistrationByDate!B66</f>
        <v>0</v>
      </c>
      <c r="C64" t="e">
        <f>RegistrationByDate!C66</f>
        <v>#N/A</v>
      </c>
      <c r="D64">
        <f>RegistrationByDate!D66</f>
        <v>0</v>
      </c>
      <c r="E64" t="e">
        <f>RegistrationByDate!E66</f>
        <v>#N/A</v>
      </c>
      <c r="F64">
        <f>RegistrationByDate!F66</f>
        <v>0</v>
      </c>
      <c r="G64" t="e">
        <f>RegistrationByDate!G66</f>
        <v>#N/A</v>
      </c>
      <c r="H64">
        <f>RegistrationByDate!H66</f>
        <v>0</v>
      </c>
      <c r="I64" t="e">
        <f>RegistrationByDate!I66</f>
        <v>#N/A</v>
      </c>
      <c r="J64">
        <f>RegistrationByDate!J66</f>
        <v>0</v>
      </c>
      <c r="K64" t="e">
        <f>RegistrationByDate!K66</f>
        <v>#N/A</v>
      </c>
      <c r="L64">
        <f>RegistrationByDate!L66</f>
        <v>0</v>
      </c>
      <c r="M64" t="e">
        <f>RegistrationByDate!M66</f>
        <v>#N/A</v>
      </c>
      <c r="N64">
        <f>RegistrationByDate!N66</f>
        <v>0</v>
      </c>
      <c r="O64" t="e">
        <f>RegistrationByDate!O66</f>
        <v>#N/A</v>
      </c>
      <c r="P64" t="e">
        <f>RegistrationByDate!Q66</f>
        <v>#N/A</v>
      </c>
      <c r="Q64">
        <f>RegistrationByDate!S66</f>
        <v>13</v>
      </c>
      <c r="R64">
        <f t="shared" si="8"/>
        <v>63</v>
      </c>
      <c r="S64" s="24">
        <f t="shared" si="7"/>
        <v>43496</v>
      </c>
      <c r="T64" s="25" t="e">
        <f t="shared" si="9"/>
        <v>#N/A</v>
      </c>
      <c r="U64" s="25" t="e">
        <f t="shared" si="10"/>
        <v>#N/A</v>
      </c>
      <c r="V64" s="25" t="e">
        <f t="shared" si="11"/>
        <v>#N/A</v>
      </c>
      <c r="W64" s="25" t="e">
        <f t="shared" si="12"/>
        <v>#N/A</v>
      </c>
      <c r="X64" s="25" t="e">
        <f t="shared" si="13"/>
        <v>#N/A</v>
      </c>
      <c r="Y64" s="25" t="e">
        <f t="shared" si="14"/>
        <v>#N/A</v>
      </c>
      <c r="Z64" s="25">
        <f t="shared" si="15"/>
        <v>0.20634920634920634</v>
      </c>
    </row>
    <row r="65" spans="1:26">
      <c r="A65" s="24">
        <f>RegistrationByDate!A67</f>
        <v>43497</v>
      </c>
      <c r="B65">
        <f>RegistrationByDate!B67</f>
        <v>0</v>
      </c>
      <c r="C65" t="e">
        <f>RegistrationByDate!C67</f>
        <v>#N/A</v>
      </c>
      <c r="D65">
        <f>RegistrationByDate!D67</f>
        <v>0</v>
      </c>
      <c r="E65" t="e">
        <f>RegistrationByDate!E67</f>
        <v>#N/A</v>
      </c>
      <c r="F65">
        <f>RegistrationByDate!F67</f>
        <v>0</v>
      </c>
      <c r="G65" t="e">
        <f>RegistrationByDate!G67</f>
        <v>#N/A</v>
      </c>
      <c r="H65">
        <f>RegistrationByDate!H67</f>
        <v>0</v>
      </c>
      <c r="I65" t="e">
        <f>RegistrationByDate!I67</f>
        <v>#N/A</v>
      </c>
      <c r="J65">
        <f>RegistrationByDate!J67</f>
        <v>0</v>
      </c>
      <c r="K65" t="e">
        <f>RegistrationByDate!K67</f>
        <v>#N/A</v>
      </c>
      <c r="L65">
        <f>RegistrationByDate!L67</f>
        <v>0</v>
      </c>
      <c r="M65" t="e">
        <f>RegistrationByDate!M67</f>
        <v>#N/A</v>
      </c>
      <c r="N65">
        <f>RegistrationByDate!N67</f>
        <v>0</v>
      </c>
      <c r="O65" t="e">
        <f>RegistrationByDate!O67</f>
        <v>#N/A</v>
      </c>
      <c r="P65" t="e">
        <f>RegistrationByDate!Q67</f>
        <v>#N/A</v>
      </c>
      <c r="Q65">
        <f>RegistrationByDate!S67</f>
        <v>13</v>
      </c>
      <c r="R65">
        <f t="shared" si="8"/>
        <v>64</v>
      </c>
      <c r="S65" s="24">
        <f t="shared" si="7"/>
        <v>43497</v>
      </c>
      <c r="T65" s="25" t="e">
        <f t="shared" si="9"/>
        <v>#N/A</v>
      </c>
      <c r="U65" s="25" t="e">
        <f t="shared" si="10"/>
        <v>#N/A</v>
      </c>
      <c r="V65" s="25" t="e">
        <f t="shared" si="11"/>
        <v>#N/A</v>
      </c>
      <c r="W65" s="25" t="e">
        <f t="shared" si="12"/>
        <v>#N/A</v>
      </c>
      <c r="X65" s="25" t="e">
        <f t="shared" si="13"/>
        <v>#N/A</v>
      </c>
      <c r="Y65" s="25" t="e">
        <f t="shared" si="14"/>
        <v>#N/A</v>
      </c>
      <c r="Z65" s="25">
        <f t="shared" si="15"/>
        <v>0.203125</v>
      </c>
    </row>
    <row r="66" spans="1:26">
      <c r="A66" s="24">
        <f>RegistrationByDate!A68</f>
        <v>43498</v>
      </c>
      <c r="B66">
        <f>RegistrationByDate!B68</f>
        <v>0</v>
      </c>
      <c r="C66" t="e">
        <f>RegistrationByDate!C68</f>
        <v>#N/A</v>
      </c>
      <c r="D66">
        <f>RegistrationByDate!D68</f>
        <v>0</v>
      </c>
      <c r="E66" t="e">
        <f>RegistrationByDate!E68</f>
        <v>#N/A</v>
      </c>
      <c r="F66">
        <f>RegistrationByDate!F68</f>
        <v>0</v>
      </c>
      <c r="G66" t="e">
        <f>RegistrationByDate!G68</f>
        <v>#N/A</v>
      </c>
      <c r="H66">
        <f>RegistrationByDate!H68</f>
        <v>0</v>
      </c>
      <c r="I66" t="e">
        <f>RegistrationByDate!I68</f>
        <v>#N/A</v>
      </c>
      <c r="J66">
        <f>RegistrationByDate!J68</f>
        <v>0</v>
      </c>
      <c r="K66" t="e">
        <f>RegistrationByDate!K68</f>
        <v>#N/A</v>
      </c>
      <c r="L66">
        <f>RegistrationByDate!L68</f>
        <v>0</v>
      </c>
      <c r="M66" t="e">
        <f>RegistrationByDate!M68</f>
        <v>#N/A</v>
      </c>
      <c r="N66">
        <f>RegistrationByDate!N68</f>
        <v>0</v>
      </c>
      <c r="O66" t="e">
        <f>RegistrationByDate!O68</f>
        <v>#N/A</v>
      </c>
      <c r="P66" t="e">
        <f>RegistrationByDate!Q68</f>
        <v>#N/A</v>
      </c>
      <c r="Q66">
        <f>RegistrationByDate!S68</f>
        <v>13</v>
      </c>
      <c r="R66">
        <f t="shared" si="8"/>
        <v>65</v>
      </c>
      <c r="S66" s="24">
        <f t="shared" si="7"/>
        <v>43498</v>
      </c>
      <c r="T66" s="25" t="e">
        <f t="shared" ref="T66:T97" si="16">C66/$R66</f>
        <v>#N/A</v>
      </c>
      <c r="U66" s="25" t="e">
        <f t="shared" ref="U66:U97" si="17">E66/$R66</f>
        <v>#N/A</v>
      </c>
      <c r="V66" s="25" t="e">
        <f t="shared" ref="V66:V97" si="18">G66/$R66</f>
        <v>#N/A</v>
      </c>
      <c r="W66" s="25" t="e">
        <f t="shared" ref="W66:W97" si="19">M66/$R66</f>
        <v>#N/A</v>
      </c>
      <c r="X66" s="25" t="e">
        <f t="shared" ref="X66:X97" si="20">O66/$R66</f>
        <v>#N/A</v>
      </c>
      <c r="Y66" s="25" t="e">
        <f t="shared" ref="Y66:Y97" si="21">P66/$R66</f>
        <v>#N/A</v>
      </c>
      <c r="Z66" s="25">
        <f t="shared" ref="Z66:Z97" si="22">Q66/$R66</f>
        <v>0.2</v>
      </c>
    </row>
    <row r="67" spans="1:26">
      <c r="A67" s="24">
        <f>RegistrationByDate!A69</f>
        <v>43499</v>
      </c>
      <c r="B67">
        <f>RegistrationByDate!B69</f>
        <v>0</v>
      </c>
      <c r="C67" t="e">
        <f>RegistrationByDate!C69</f>
        <v>#N/A</v>
      </c>
      <c r="D67">
        <f>RegistrationByDate!D69</f>
        <v>0</v>
      </c>
      <c r="E67" t="e">
        <f>RegistrationByDate!E69</f>
        <v>#N/A</v>
      </c>
      <c r="F67">
        <f>RegistrationByDate!F69</f>
        <v>0</v>
      </c>
      <c r="G67" t="e">
        <f>RegistrationByDate!G69</f>
        <v>#N/A</v>
      </c>
      <c r="H67">
        <f>RegistrationByDate!H69</f>
        <v>0</v>
      </c>
      <c r="I67" t="e">
        <f>RegistrationByDate!I69</f>
        <v>#N/A</v>
      </c>
      <c r="J67">
        <f>RegistrationByDate!J69</f>
        <v>0</v>
      </c>
      <c r="K67" t="e">
        <f>RegistrationByDate!K69</f>
        <v>#N/A</v>
      </c>
      <c r="L67">
        <f>RegistrationByDate!L69</f>
        <v>0</v>
      </c>
      <c r="M67" t="e">
        <f>RegistrationByDate!M69</f>
        <v>#N/A</v>
      </c>
      <c r="N67">
        <f>RegistrationByDate!N69</f>
        <v>0</v>
      </c>
      <c r="O67" t="e">
        <f>RegistrationByDate!O69</f>
        <v>#N/A</v>
      </c>
      <c r="P67" t="e">
        <f>RegistrationByDate!Q69</f>
        <v>#N/A</v>
      </c>
      <c r="Q67">
        <f>RegistrationByDate!S69</f>
        <v>13</v>
      </c>
      <c r="R67">
        <f t="shared" si="8"/>
        <v>66</v>
      </c>
      <c r="S67" s="24">
        <f t="shared" ref="S67:S130" si="23">A67</f>
        <v>43499</v>
      </c>
      <c r="T67" s="25" t="e">
        <f t="shared" si="16"/>
        <v>#N/A</v>
      </c>
      <c r="U67" s="25" t="e">
        <f t="shared" si="17"/>
        <v>#N/A</v>
      </c>
      <c r="V67" s="25" t="e">
        <f t="shared" si="18"/>
        <v>#N/A</v>
      </c>
      <c r="W67" s="25" t="e">
        <f t="shared" si="19"/>
        <v>#N/A</v>
      </c>
      <c r="X67" s="25" t="e">
        <f t="shared" si="20"/>
        <v>#N/A</v>
      </c>
      <c r="Y67" s="25" t="e">
        <f t="shared" si="21"/>
        <v>#N/A</v>
      </c>
      <c r="Z67" s="25">
        <f t="shared" si="22"/>
        <v>0.19696969696969696</v>
      </c>
    </row>
    <row r="68" spans="1:26">
      <c r="A68" s="24">
        <f>RegistrationByDate!A70</f>
        <v>43500</v>
      </c>
      <c r="B68">
        <f>RegistrationByDate!B70</f>
        <v>0</v>
      </c>
      <c r="C68" t="e">
        <f>RegistrationByDate!C70</f>
        <v>#N/A</v>
      </c>
      <c r="D68">
        <f>RegistrationByDate!D70</f>
        <v>0</v>
      </c>
      <c r="E68" t="e">
        <f>RegistrationByDate!E70</f>
        <v>#N/A</v>
      </c>
      <c r="F68">
        <f>RegistrationByDate!F70</f>
        <v>0</v>
      </c>
      <c r="G68" t="e">
        <f>RegistrationByDate!G70</f>
        <v>#N/A</v>
      </c>
      <c r="H68">
        <f>RegistrationByDate!H70</f>
        <v>0</v>
      </c>
      <c r="I68" t="e">
        <f>RegistrationByDate!I70</f>
        <v>#N/A</v>
      </c>
      <c r="J68">
        <f>RegistrationByDate!J70</f>
        <v>0</v>
      </c>
      <c r="K68" t="e">
        <f>RegistrationByDate!K70</f>
        <v>#N/A</v>
      </c>
      <c r="L68">
        <f>RegistrationByDate!L70</f>
        <v>0</v>
      </c>
      <c r="M68" t="e">
        <f>RegistrationByDate!M70</f>
        <v>#N/A</v>
      </c>
      <c r="N68">
        <f>RegistrationByDate!N70</f>
        <v>0</v>
      </c>
      <c r="O68" t="e">
        <f>RegistrationByDate!O70</f>
        <v>#N/A</v>
      </c>
      <c r="P68" t="e">
        <f>RegistrationByDate!Q70</f>
        <v>#N/A</v>
      </c>
      <c r="Q68">
        <f>RegistrationByDate!S70</f>
        <v>13</v>
      </c>
      <c r="R68">
        <f t="shared" ref="R68:R131" si="24">R67+1</f>
        <v>67</v>
      </c>
      <c r="S68" s="24">
        <f t="shared" si="23"/>
        <v>43500</v>
      </c>
      <c r="T68" s="25" t="e">
        <f t="shared" si="16"/>
        <v>#N/A</v>
      </c>
      <c r="U68" s="25" t="e">
        <f t="shared" si="17"/>
        <v>#N/A</v>
      </c>
      <c r="V68" s="25" t="e">
        <f t="shared" si="18"/>
        <v>#N/A</v>
      </c>
      <c r="W68" s="25" t="e">
        <f t="shared" si="19"/>
        <v>#N/A</v>
      </c>
      <c r="X68" s="25" t="e">
        <f t="shared" si="20"/>
        <v>#N/A</v>
      </c>
      <c r="Y68" s="25" t="e">
        <f t="shared" si="21"/>
        <v>#N/A</v>
      </c>
      <c r="Z68" s="25">
        <f t="shared" si="22"/>
        <v>0.19402985074626866</v>
      </c>
    </row>
    <row r="69" spans="1:26">
      <c r="A69" s="24">
        <f>RegistrationByDate!A71</f>
        <v>43501</v>
      </c>
      <c r="B69">
        <f>RegistrationByDate!B71</f>
        <v>0</v>
      </c>
      <c r="C69" t="e">
        <f>RegistrationByDate!C71</f>
        <v>#N/A</v>
      </c>
      <c r="D69">
        <f>RegistrationByDate!D71</f>
        <v>0</v>
      </c>
      <c r="E69" t="e">
        <f>RegistrationByDate!E71</f>
        <v>#N/A</v>
      </c>
      <c r="F69">
        <f>RegistrationByDate!F71</f>
        <v>0</v>
      </c>
      <c r="G69" t="e">
        <f>RegistrationByDate!G71</f>
        <v>#N/A</v>
      </c>
      <c r="H69">
        <f>RegistrationByDate!H71</f>
        <v>0</v>
      </c>
      <c r="I69" t="e">
        <f>RegistrationByDate!I71</f>
        <v>#N/A</v>
      </c>
      <c r="J69">
        <f>RegistrationByDate!J71</f>
        <v>0</v>
      </c>
      <c r="K69" t="e">
        <f>RegistrationByDate!K71</f>
        <v>#N/A</v>
      </c>
      <c r="L69">
        <f>RegistrationByDate!L71</f>
        <v>0</v>
      </c>
      <c r="M69" t="e">
        <f>RegistrationByDate!M71</f>
        <v>#N/A</v>
      </c>
      <c r="N69">
        <f>RegistrationByDate!N71</f>
        <v>0</v>
      </c>
      <c r="O69" t="e">
        <f>RegistrationByDate!O71</f>
        <v>#N/A</v>
      </c>
      <c r="P69" t="e">
        <f>RegistrationByDate!Q71</f>
        <v>#N/A</v>
      </c>
      <c r="Q69">
        <f>RegistrationByDate!S71</f>
        <v>13</v>
      </c>
      <c r="R69">
        <f t="shared" si="24"/>
        <v>68</v>
      </c>
      <c r="S69" s="24">
        <f t="shared" si="23"/>
        <v>43501</v>
      </c>
      <c r="T69" s="25" t="e">
        <f t="shared" si="16"/>
        <v>#N/A</v>
      </c>
      <c r="U69" s="25" t="e">
        <f t="shared" si="17"/>
        <v>#N/A</v>
      </c>
      <c r="V69" s="25" t="e">
        <f t="shared" si="18"/>
        <v>#N/A</v>
      </c>
      <c r="W69" s="25" t="e">
        <f t="shared" si="19"/>
        <v>#N/A</v>
      </c>
      <c r="X69" s="25" t="e">
        <f t="shared" si="20"/>
        <v>#N/A</v>
      </c>
      <c r="Y69" s="25" t="e">
        <f t="shared" si="21"/>
        <v>#N/A</v>
      </c>
      <c r="Z69" s="25">
        <f t="shared" si="22"/>
        <v>0.19117647058823528</v>
      </c>
    </row>
    <row r="70" spans="1:26">
      <c r="A70" s="24">
        <f>RegistrationByDate!A72</f>
        <v>43502</v>
      </c>
      <c r="B70">
        <f>RegistrationByDate!B72</f>
        <v>0</v>
      </c>
      <c r="C70" t="e">
        <f>RegistrationByDate!C72</f>
        <v>#N/A</v>
      </c>
      <c r="D70">
        <f>RegistrationByDate!D72</f>
        <v>0</v>
      </c>
      <c r="E70" t="e">
        <f>RegistrationByDate!E72</f>
        <v>#N/A</v>
      </c>
      <c r="F70">
        <f>RegistrationByDate!F72</f>
        <v>0</v>
      </c>
      <c r="G70" t="e">
        <f>RegistrationByDate!G72</f>
        <v>#N/A</v>
      </c>
      <c r="H70">
        <f>RegistrationByDate!H72</f>
        <v>0</v>
      </c>
      <c r="I70" t="e">
        <f>RegistrationByDate!I72</f>
        <v>#N/A</v>
      </c>
      <c r="J70">
        <f>RegistrationByDate!J72</f>
        <v>0</v>
      </c>
      <c r="K70" t="e">
        <f>RegistrationByDate!K72</f>
        <v>#N/A</v>
      </c>
      <c r="L70">
        <f>RegistrationByDate!L72</f>
        <v>0</v>
      </c>
      <c r="M70" t="e">
        <f>RegistrationByDate!M72</f>
        <v>#N/A</v>
      </c>
      <c r="N70">
        <f>RegistrationByDate!N72</f>
        <v>0</v>
      </c>
      <c r="O70" t="e">
        <f>RegistrationByDate!O72</f>
        <v>#N/A</v>
      </c>
      <c r="P70" t="e">
        <f>RegistrationByDate!Q72</f>
        <v>#N/A</v>
      </c>
      <c r="Q70">
        <f>RegistrationByDate!S72</f>
        <v>13</v>
      </c>
      <c r="R70">
        <f t="shared" si="24"/>
        <v>69</v>
      </c>
      <c r="S70" s="24">
        <f t="shared" si="23"/>
        <v>43502</v>
      </c>
      <c r="T70" s="25" t="e">
        <f t="shared" si="16"/>
        <v>#N/A</v>
      </c>
      <c r="U70" s="25" t="e">
        <f t="shared" si="17"/>
        <v>#N/A</v>
      </c>
      <c r="V70" s="25" t="e">
        <f t="shared" si="18"/>
        <v>#N/A</v>
      </c>
      <c r="W70" s="25" t="e">
        <f t="shared" si="19"/>
        <v>#N/A</v>
      </c>
      <c r="X70" s="25" t="e">
        <f t="shared" si="20"/>
        <v>#N/A</v>
      </c>
      <c r="Y70" s="25" t="e">
        <f t="shared" si="21"/>
        <v>#N/A</v>
      </c>
      <c r="Z70" s="25">
        <f t="shared" si="22"/>
        <v>0.18840579710144928</v>
      </c>
    </row>
    <row r="71" spans="1:26">
      <c r="A71" s="24">
        <f>RegistrationByDate!A73</f>
        <v>43503</v>
      </c>
      <c r="B71">
        <f>RegistrationByDate!B73</f>
        <v>0</v>
      </c>
      <c r="C71" t="e">
        <f>RegistrationByDate!C73</f>
        <v>#N/A</v>
      </c>
      <c r="D71">
        <f>RegistrationByDate!D73</f>
        <v>0</v>
      </c>
      <c r="E71" t="e">
        <f>RegistrationByDate!E73</f>
        <v>#N/A</v>
      </c>
      <c r="F71">
        <f>RegistrationByDate!F73</f>
        <v>0</v>
      </c>
      <c r="G71" t="e">
        <f>RegistrationByDate!G73</f>
        <v>#N/A</v>
      </c>
      <c r="H71">
        <f>RegistrationByDate!H73</f>
        <v>0</v>
      </c>
      <c r="I71" t="e">
        <f>RegistrationByDate!I73</f>
        <v>#N/A</v>
      </c>
      <c r="J71">
        <f>RegistrationByDate!J73</f>
        <v>0</v>
      </c>
      <c r="K71" t="e">
        <f>RegistrationByDate!K73</f>
        <v>#N/A</v>
      </c>
      <c r="L71">
        <f>RegistrationByDate!L73</f>
        <v>0</v>
      </c>
      <c r="M71" t="e">
        <f>RegistrationByDate!M73</f>
        <v>#N/A</v>
      </c>
      <c r="N71">
        <f>RegistrationByDate!N73</f>
        <v>0</v>
      </c>
      <c r="O71" t="e">
        <f>RegistrationByDate!O73</f>
        <v>#N/A</v>
      </c>
      <c r="P71" t="e">
        <f>RegistrationByDate!Q73</f>
        <v>#N/A</v>
      </c>
      <c r="Q71">
        <f>RegistrationByDate!S73</f>
        <v>13</v>
      </c>
      <c r="R71">
        <f t="shared" si="24"/>
        <v>70</v>
      </c>
      <c r="S71" s="24">
        <f t="shared" si="23"/>
        <v>43503</v>
      </c>
      <c r="T71" s="25" t="e">
        <f t="shared" si="16"/>
        <v>#N/A</v>
      </c>
      <c r="U71" s="25" t="e">
        <f t="shared" si="17"/>
        <v>#N/A</v>
      </c>
      <c r="V71" s="25" t="e">
        <f t="shared" si="18"/>
        <v>#N/A</v>
      </c>
      <c r="W71" s="25" t="e">
        <f t="shared" si="19"/>
        <v>#N/A</v>
      </c>
      <c r="X71" s="25" t="e">
        <f t="shared" si="20"/>
        <v>#N/A</v>
      </c>
      <c r="Y71" s="25" t="e">
        <f t="shared" si="21"/>
        <v>#N/A</v>
      </c>
      <c r="Z71" s="25">
        <f t="shared" si="22"/>
        <v>0.18571428571428572</v>
      </c>
    </row>
    <row r="72" spans="1:26">
      <c r="A72" s="24">
        <f>RegistrationByDate!A74</f>
        <v>43504</v>
      </c>
      <c r="B72">
        <f>RegistrationByDate!B74</f>
        <v>0</v>
      </c>
      <c r="C72" t="e">
        <f>RegistrationByDate!C74</f>
        <v>#N/A</v>
      </c>
      <c r="D72">
        <f>RegistrationByDate!D74</f>
        <v>0</v>
      </c>
      <c r="E72" t="e">
        <f>RegistrationByDate!E74</f>
        <v>#N/A</v>
      </c>
      <c r="F72">
        <f>RegistrationByDate!F74</f>
        <v>0</v>
      </c>
      <c r="G72" t="e">
        <f>RegistrationByDate!G74</f>
        <v>#N/A</v>
      </c>
      <c r="H72">
        <f>RegistrationByDate!H74</f>
        <v>0</v>
      </c>
      <c r="I72" t="e">
        <f>RegistrationByDate!I74</f>
        <v>#N/A</v>
      </c>
      <c r="J72">
        <f>RegistrationByDate!J74</f>
        <v>0</v>
      </c>
      <c r="K72" t="e">
        <f>RegistrationByDate!K74</f>
        <v>#N/A</v>
      </c>
      <c r="L72">
        <f>RegistrationByDate!L74</f>
        <v>0</v>
      </c>
      <c r="M72" t="e">
        <f>RegistrationByDate!M74</f>
        <v>#N/A</v>
      </c>
      <c r="N72">
        <f>RegistrationByDate!N74</f>
        <v>0</v>
      </c>
      <c r="O72" t="e">
        <f>RegistrationByDate!O74</f>
        <v>#N/A</v>
      </c>
      <c r="P72" t="e">
        <f>RegistrationByDate!Q74</f>
        <v>#N/A</v>
      </c>
      <c r="Q72">
        <f>RegistrationByDate!S74</f>
        <v>13</v>
      </c>
      <c r="R72">
        <f t="shared" si="24"/>
        <v>71</v>
      </c>
      <c r="S72" s="24">
        <f t="shared" si="23"/>
        <v>43504</v>
      </c>
      <c r="T72" s="25" t="e">
        <f t="shared" si="16"/>
        <v>#N/A</v>
      </c>
      <c r="U72" s="25" t="e">
        <f t="shared" si="17"/>
        <v>#N/A</v>
      </c>
      <c r="V72" s="25" t="e">
        <f t="shared" si="18"/>
        <v>#N/A</v>
      </c>
      <c r="W72" s="25" t="e">
        <f t="shared" si="19"/>
        <v>#N/A</v>
      </c>
      <c r="X72" s="25" t="e">
        <f t="shared" si="20"/>
        <v>#N/A</v>
      </c>
      <c r="Y72" s="25" t="e">
        <f t="shared" si="21"/>
        <v>#N/A</v>
      </c>
      <c r="Z72" s="25">
        <f t="shared" si="22"/>
        <v>0.18309859154929578</v>
      </c>
    </row>
    <row r="73" spans="1:26">
      <c r="A73" s="24">
        <f>RegistrationByDate!A75</f>
        <v>43505</v>
      </c>
      <c r="B73">
        <f>RegistrationByDate!B75</f>
        <v>0</v>
      </c>
      <c r="C73" t="e">
        <f>RegistrationByDate!C75</f>
        <v>#N/A</v>
      </c>
      <c r="D73">
        <f>RegistrationByDate!D75</f>
        <v>0</v>
      </c>
      <c r="E73" t="e">
        <f>RegistrationByDate!E75</f>
        <v>#N/A</v>
      </c>
      <c r="F73">
        <f>RegistrationByDate!F75</f>
        <v>0</v>
      </c>
      <c r="G73" t="e">
        <f>RegistrationByDate!G75</f>
        <v>#N/A</v>
      </c>
      <c r="H73">
        <f>RegistrationByDate!H75</f>
        <v>0</v>
      </c>
      <c r="I73" t="e">
        <f>RegistrationByDate!I75</f>
        <v>#N/A</v>
      </c>
      <c r="J73">
        <f>RegistrationByDate!J75</f>
        <v>0</v>
      </c>
      <c r="K73" t="e">
        <f>RegistrationByDate!K75</f>
        <v>#N/A</v>
      </c>
      <c r="L73">
        <f>RegistrationByDate!L75</f>
        <v>0</v>
      </c>
      <c r="M73" t="e">
        <f>RegistrationByDate!M75</f>
        <v>#N/A</v>
      </c>
      <c r="N73">
        <f>RegistrationByDate!N75</f>
        <v>0</v>
      </c>
      <c r="O73" t="e">
        <f>RegistrationByDate!O75</f>
        <v>#N/A</v>
      </c>
      <c r="P73" t="e">
        <f>RegistrationByDate!Q75</f>
        <v>#N/A</v>
      </c>
      <c r="Q73">
        <f>RegistrationByDate!S75</f>
        <v>13</v>
      </c>
      <c r="R73">
        <f t="shared" si="24"/>
        <v>72</v>
      </c>
      <c r="S73" s="24">
        <f t="shared" si="23"/>
        <v>43505</v>
      </c>
      <c r="T73" s="25" t="e">
        <f t="shared" si="16"/>
        <v>#N/A</v>
      </c>
      <c r="U73" s="25" t="e">
        <f t="shared" si="17"/>
        <v>#N/A</v>
      </c>
      <c r="V73" s="25" t="e">
        <f t="shared" si="18"/>
        <v>#N/A</v>
      </c>
      <c r="W73" s="25" t="e">
        <f t="shared" si="19"/>
        <v>#N/A</v>
      </c>
      <c r="X73" s="25" t="e">
        <f t="shared" si="20"/>
        <v>#N/A</v>
      </c>
      <c r="Y73" s="25" t="e">
        <f t="shared" si="21"/>
        <v>#N/A</v>
      </c>
      <c r="Z73" s="25">
        <f t="shared" si="22"/>
        <v>0.18055555555555555</v>
      </c>
    </row>
    <row r="74" spans="1:26">
      <c r="A74" s="24">
        <f>RegistrationByDate!A76</f>
        <v>43506</v>
      </c>
      <c r="B74">
        <f>RegistrationByDate!B76</f>
        <v>0</v>
      </c>
      <c r="C74" t="e">
        <f>RegistrationByDate!C76</f>
        <v>#N/A</v>
      </c>
      <c r="D74">
        <f>RegistrationByDate!D76</f>
        <v>0</v>
      </c>
      <c r="E74" t="e">
        <f>RegistrationByDate!E76</f>
        <v>#N/A</v>
      </c>
      <c r="F74">
        <f>RegistrationByDate!F76</f>
        <v>0</v>
      </c>
      <c r="G74" t="e">
        <f>RegistrationByDate!G76</f>
        <v>#N/A</v>
      </c>
      <c r="H74">
        <f>RegistrationByDate!H76</f>
        <v>0</v>
      </c>
      <c r="I74" t="e">
        <f>RegistrationByDate!I76</f>
        <v>#N/A</v>
      </c>
      <c r="J74">
        <f>RegistrationByDate!J76</f>
        <v>0</v>
      </c>
      <c r="K74" t="e">
        <f>RegistrationByDate!K76</f>
        <v>#N/A</v>
      </c>
      <c r="L74">
        <f>RegistrationByDate!L76</f>
        <v>0</v>
      </c>
      <c r="M74" t="e">
        <f>RegistrationByDate!M76</f>
        <v>#N/A</v>
      </c>
      <c r="N74">
        <f>RegistrationByDate!N76</f>
        <v>0</v>
      </c>
      <c r="O74" t="e">
        <f>RegistrationByDate!O76</f>
        <v>#N/A</v>
      </c>
      <c r="P74" t="e">
        <f>RegistrationByDate!Q76</f>
        <v>#N/A</v>
      </c>
      <c r="Q74">
        <f>RegistrationByDate!S76</f>
        <v>13</v>
      </c>
      <c r="R74">
        <f t="shared" si="24"/>
        <v>73</v>
      </c>
      <c r="S74" s="24">
        <f t="shared" si="23"/>
        <v>43506</v>
      </c>
      <c r="T74" s="25" t="e">
        <f t="shared" si="16"/>
        <v>#N/A</v>
      </c>
      <c r="U74" s="25" t="e">
        <f t="shared" si="17"/>
        <v>#N/A</v>
      </c>
      <c r="V74" s="25" t="e">
        <f t="shared" si="18"/>
        <v>#N/A</v>
      </c>
      <c r="W74" s="25" t="e">
        <f t="shared" si="19"/>
        <v>#N/A</v>
      </c>
      <c r="X74" s="25" t="e">
        <f t="shared" si="20"/>
        <v>#N/A</v>
      </c>
      <c r="Y74" s="25" t="e">
        <f t="shared" si="21"/>
        <v>#N/A</v>
      </c>
      <c r="Z74" s="25">
        <f t="shared" si="22"/>
        <v>0.17808219178082191</v>
      </c>
    </row>
    <row r="75" spans="1:26">
      <c r="A75" s="24">
        <f>RegistrationByDate!A77</f>
        <v>43507</v>
      </c>
      <c r="B75">
        <f>RegistrationByDate!B77</f>
        <v>0</v>
      </c>
      <c r="C75" t="e">
        <f>RegistrationByDate!C77</f>
        <v>#N/A</v>
      </c>
      <c r="D75">
        <f>RegistrationByDate!D77</f>
        <v>0</v>
      </c>
      <c r="E75" t="e">
        <f>RegistrationByDate!E77</f>
        <v>#N/A</v>
      </c>
      <c r="F75">
        <f>RegistrationByDate!F77</f>
        <v>0</v>
      </c>
      <c r="G75" t="e">
        <f>RegistrationByDate!G77</f>
        <v>#N/A</v>
      </c>
      <c r="H75">
        <f>RegistrationByDate!H77</f>
        <v>0</v>
      </c>
      <c r="I75" t="e">
        <f>RegistrationByDate!I77</f>
        <v>#N/A</v>
      </c>
      <c r="J75">
        <f>RegistrationByDate!J77</f>
        <v>0</v>
      </c>
      <c r="K75" t="e">
        <f>RegistrationByDate!K77</f>
        <v>#N/A</v>
      </c>
      <c r="L75">
        <f>RegistrationByDate!L77</f>
        <v>0</v>
      </c>
      <c r="M75" t="e">
        <f>RegistrationByDate!M77</f>
        <v>#N/A</v>
      </c>
      <c r="N75">
        <f>RegistrationByDate!N77</f>
        <v>0</v>
      </c>
      <c r="O75" t="e">
        <f>RegistrationByDate!O77</f>
        <v>#N/A</v>
      </c>
      <c r="P75" t="e">
        <f>RegistrationByDate!Q77</f>
        <v>#N/A</v>
      </c>
      <c r="Q75">
        <f>RegistrationByDate!S77</f>
        <v>13</v>
      </c>
      <c r="R75">
        <f t="shared" si="24"/>
        <v>74</v>
      </c>
      <c r="S75" s="24">
        <f t="shared" si="23"/>
        <v>43507</v>
      </c>
      <c r="T75" s="25" t="e">
        <f t="shared" si="16"/>
        <v>#N/A</v>
      </c>
      <c r="U75" s="25" t="e">
        <f t="shared" si="17"/>
        <v>#N/A</v>
      </c>
      <c r="V75" s="25" t="e">
        <f t="shared" si="18"/>
        <v>#N/A</v>
      </c>
      <c r="W75" s="25" t="e">
        <f t="shared" si="19"/>
        <v>#N/A</v>
      </c>
      <c r="X75" s="25" t="e">
        <f t="shared" si="20"/>
        <v>#N/A</v>
      </c>
      <c r="Y75" s="25" t="e">
        <f t="shared" si="21"/>
        <v>#N/A</v>
      </c>
      <c r="Z75" s="25">
        <f t="shared" si="22"/>
        <v>0.17567567567567569</v>
      </c>
    </row>
    <row r="76" spans="1:26">
      <c r="A76" s="24">
        <f>RegistrationByDate!A78</f>
        <v>43508</v>
      </c>
      <c r="B76">
        <f>RegistrationByDate!B78</f>
        <v>0</v>
      </c>
      <c r="C76" t="e">
        <f>RegistrationByDate!C78</f>
        <v>#N/A</v>
      </c>
      <c r="D76">
        <f>RegistrationByDate!D78</f>
        <v>0</v>
      </c>
      <c r="E76" t="e">
        <f>RegistrationByDate!E78</f>
        <v>#N/A</v>
      </c>
      <c r="F76">
        <f>RegistrationByDate!F78</f>
        <v>0</v>
      </c>
      <c r="G76" t="e">
        <f>RegistrationByDate!G78</f>
        <v>#N/A</v>
      </c>
      <c r="H76">
        <f>RegistrationByDate!H78</f>
        <v>0</v>
      </c>
      <c r="I76" t="e">
        <f>RegistrationByDate!I78</f>
        <v>#N/A</v>
      </c>
      <c r="J76">
        <f>RegistrationByDate!J78</f>
        <v>0</v>
      </c>
      <c r="K76" t="e">
        <f>RegistrationByDate!K78</f>
        <v>#N/A</v>
      </c>
      <c r="L76">
        <f>RegistrationByDate!L78</f>
        <v>0</v>
      </c>
      <c r="M76" t="e">
        <f>RegistrationByDate!M78</f>
        <v>#N/A</v>
      </c>
      <c r="N76">
        <f>RegistrationByDate!N78</f>
        <v>0</v>
      </c>
      <c r="O76" t="e">
        <f>RegistrationByDate!O78</f>
        <v>#N/A</v>
      </c>
      <c r="P76" t="e">
        <f>RegistrationByDate!Q78</f>
        <v>#N/A</v>
      </c>
      <c r="Q76">
        <f>RegistrationByDate!S78</f>
        <v>13</v>
      </c>
      <c r="R76">
        <f t="shared" si="24"/>
        <v>75</v>
      </c>
      <c r="S76" s="24">
        <f t="shared" si="23"/>
        <v>43508</v>
      </c>
      <c r="T76" s="25" t="e">
        <f t="shared" si="16"/>
        <v>#N/A</v>
      </c>
      <c r="U76" s="25" t="e">
        <f t="shared" si="17"/>
        <v>#N/A</v>
      </c>
      <c r="V76" s="25" t="e">
        <f t="shared" si="18"/>
        <v>#N/A</v>
      </c>
      <c r="W76" s="25" t="e">
        <f t="shared" si="19"/>
        <v>#N/A</v>
      </c>
      <c r="X76" s="25" t="e">
        <f t="shared" si="20"/>
        <v>#N/A</v>
      </c>
      <c r="Y76" s="25" t="e">
        <f t="shared" si="21"/>
        <v>#N/A</v>
      </c>
      <c r="Z76" s="25">
        <f t="shared" si="22"/>
        <v>0.17333333333333334</v>
      </c>
    </row>
    <row r="77" spans="1:26">
      <c r="A77" s="24">
        <f>RegistrationByDate!A79</f>
        <v>43509</v>
      </c>
      <c r="B77">
        <f>RegistrationByDate!B79</f>
        <v>0</v>
      </c>
      <c r="C77" t="e">
        <f>RegistrationByDate!C79</f>
        <v>#N/A</v>
      </c>
      <c r="D77">
        <f>RegistrationByDate!D79</f>
        <v>0</v>
      </c>
      <c r="E77" t="e">
        <f>RegistrationByDate!E79</f>
        <v>#N/A</v>
      </c>
      <c r="F77">
        <f>RegistrationByDate!F79</f>
        <v>0</v>
      </c>
      <c r="G77" t="e">
        <f>RegistrationByDate!G79</f>
        <v>#N/A</v>
      </c>
      <c r="H77">
        <f>RegistrationByDate!H79</f>
        <v>0</v>
      </c>
      <c r="I77" t="e">
        <f>RegistrationByDate!I79</f>
        <v>#N/A</v>
      </c>
      <c r="J77">
        <f>RegistrationByDate!J79</f>
        <v>0</v>
      </c>
      <c r="K77" t="e">
        <f>RegistrationByDate!K79</f>
        <v>#N/A</v>
      </c>
      <c r="L77">
        <f>RegistrationByDate!L79</f>
        <v>0</v>
      </c>
      <c r="M77" t="e">
        <f>RegistrationByDate!M79</f>
        <v>#N/A</v>
      </c>
      <c r="N77">
        <f>RegistrationByDate!N79</f>
        <v>0</v>
      </c>
      <c r="O77" t="e">
        <f>RegistrationByDate!O79</f>
        <v>#N/A</v>
      </c>
      <c r="P77" t="e">
        <f>RegistrationByDate!Q79</f>
        <v>#N/A</v>
      </c>
      <c r="Q77">
        <f>RegistrationByDate!S79</f>
        <v>13</v>
      </c>
      <c r="R77">
        <f t="shared" si="24"/>
        <v>76</v>
      </c>
      <c r="S77" s="24">
        <f t="shared" si="23"/>
        <v>43509</v>
      </c>
      <c r="T77" s="25" t="e">
        <f t="shared" si="16"/>
        <v>#N/A</v>
      </c>
      <c r="U77" s="25" t="e">
        <f t="shared" si="17"/>
        <v>#N/A</v>
      </c>
      <c r="V77" s="25" t="e">
        <f t="shared" si="18"/>
        <v>#N/A</v>
      </c>
      <c r="W77" s="25" t="e">
        <f t="shared" si="19"/>
        <v>#N/A</v>
      </c>
      <c r="X77" s="25" t="e">
        <f t="shared" si="20"/>
        <v>#N/A</v>
      </c>
      <c r="Y77" s="25" t="e">
        <f t="shared" si="21"/>
        <v>#N/A</v>
      </c>
      <c r="Z77" s="25">
        <f t="shared" si="22"/>
        <v>0.17105263157894737</v>
      </c>
    </row>
    <row r="78" spans="1:26">
      <c r="A78" s="24">
        <f>RegistrationByDate!A80</f>
        <v>43510</v>
      </c>
      <c r="B78">
        <f>RegistrationByDate!B80</f>
        <v>0</v>
      </c>
      <c r="C78" t="e">
        <f>RegistrationByDate!C80</f>
        <v>#N/A</v>
      </c>
      <c r="D78">
        <f>RegistrationByDate!D80</f>
        <v>0</v>
      </c>
      <c r="E78" t="e">
        <f>RegistrationByDate!E80</f>
        <v>#N/A</v>
      </c>
      <c r="F78">
        <f>RegistrationByDate!F80</f>
        <v>0</v>
      </c>
      <c r="G78" t="e">
        <f>RegistrationByDate!G80</f>
        <v>#N/A</v>
      </c>
      <c r="H78">
        <f>RegistrationByDate!H80</f>
        <v>0</v>
      </c>
      <c r="I78" t="e">
        <f>RegistrationByDate!I80</f>
        <v>#N/A</v>
      </c>
      <c r="J78">
        <f>RegistrationByDate!J80</f>
        <v>0</v>
      </c>
      <c r="K78" t="e">
        <f>RegistrationByDate!K80</f>
        <v>#N/A</v>
      </c>
      <c r="L78">
        <f>RegistrationByDate!L80</f>
        <v>0</v>
      </c>
      <c r="M78" t="e">
        <f>RegistrationByDate!M80</f>
        <v>#N/A</v>
      </c>
      <c r="N78">
        <f>RegistrationByDate!N80</f>
        <v>0</v>
      </c>
      <c r="O78" t="e">
        <f>RegistrationByDate!O80</f>
        <v>#N/A</v>
      </c>
      <c r="P78" t="e">
        <f>RegistrationByDate!Q80</f>
        <v>#N/A</v>
      </c>
      <c r="Q78">
        <f>RegistrationByDate!S80</f>
        <v>13</v>
      </c>
      <c r="R78">
        <f t="shared" si="24"/>
        <v>77</v>
      </c>
      <c r="S78" s="24">
        <f t="shared" si="23"/>
        <v>43510</v>
      </c>
      <c r="T78" s="25" t="e">
        <f t="shared" si="16"/>
        <v>#N/A</v>
      </c>
      <c r="U78" s="25" t="e">
        <f t="shared" si="17"/>
        <v>#N/A</v>
      </c>
      <c r="V78" s="25" t="e">
        <f t="shared" si="18"/>
        <v>#N/A</v>
      </c>
      <c r="W78" s="25" t="e">
        <f t="shared" si="19"/>
        <v>#N/A</v>
      </c>
      <c r="X78" s="25" t="e">
        <f t="shared" si="20"/>
        <v>#N/A</v>
      </c>
      <c r="Y78" s="25" t="e">
        <f t="shared" si="21"/>
        <v>#N/A</v>
      </c>
      <c r="Z78" s="25">
        <f t="shared" si="22"/>
        <v>0.16883116883116883</v>
      </c>
    </row>
    <row r="79" spans="1:26">
      <c r="A79" s="24">
        <f>RegistrationByDate!A81</f>
        <v>43511</v>
      </c>
      <c r="B79">
        <f>RegistrationByDate!B81</f>
        <v>0</v>
      </c>
      <c r="C79" t="e">
        <f>RegistrationByDate!C81</f>
        <v>#N/A</v>
      </c>
      <c r="D79">
        <f>RegistrationByDate!D81</f>
        <v>0</v>
      </c>
      <c r="E79" t="e">
        <f>RegistrationByDate!E81</f>
        <v>#N/A</v>
      </c>
      <c r="F79">
        <f>RegistrationByDate!F81</f>
        <v>0</v>
      </c>
      <c r="G79" t="e">
        <f>RegistrationByDate!G81</f>
        <v>#N/A</v>
      </c>
      <c r="H79">
        <f>RegistrationByDate!H81</f>
        <v>0</v>
      </c>
      <c r="I79" t="e">
        <f>RegistrationByDate!I81</f>
        <v>#N/A</v>
      </c>
      <c r="J79">
        <f>RegistrationByDate!J81</f>
        <v>0</v>
      </c>
      <c r="K79" t="e">
        <f>RegistrationByDate!K81</f>
        <v>#N/A</v>
      </c>
      <c r="L79">
        <f>RegistrationByDate!L81</f>
        <v>0</v>
      </c>
      <c r="M79" t="e">
        <f>RegistrationByDate!M81</f>
        <v>#N/A</v>
      </c>
      <c r="N79">
        <f>RegistrationByDate!N81</f>
        <v>0</v>
      </c>
      <c r="O79" t="e">
        <f>RegistrationByDate!O81</f>
        <v>#N/A</v>
      </c>
      <c r="P79" t="e">
        <f>RegistrationByDate!Q81</f>
        <v>#N/A</v>
      </c>
      <c r="Q79">
        <f>RegistrationByDate!S81</f>
        <v>13</v>
      </c>
      <c r="R79">
        <f t="shared" si="24"/>
        <v>78</v>
      </c>
      <c r="S79" s="24">
        <f t="shared" si="23"/>
        <v>43511</v>
      </c>
      <c r="T79" s="25" t="e">
        <f t="shared" si="16"/>
        <v>#N/A</v>
      </c>
      <c r="U79" s="25" t="e">
        <f t="shared" si="17"/>
        <v>#N/A</v>
      </c>
      <c r="V79" s="25" t="e">
        <f t="shared" si="18"/>
        <v>#N/A</v>
      </c>
      <c r="W79" s="25" t="e">
        <f t="shared" si="19"/>
        <v>#N/A</v>
      </c>
      <c r="X79" s="25" t="e">
        <f t="shared" si="20"/>
        <v>#N/A</v>
      </c>
      <c r="Y79" s="25" t="e">
        <f t="shared" si="21"/>
        <v>#N/A</v>
      </c>
      <c r="Z79" s="25">
        <f t="shared" si="22"/>
        <v>0.16666666666666666</v>
      </c>
    </row>
    <row r="80" spans="1:26">
      <c r="A80" s="24">
        <f>RegistrationByDate!A82</f>
        <v>43512</v>
      </c>
      <c r="B80">
        <f>RegistrationByDate!B82</f>
        <v>0</v>
      </c>
      <c r="C80" t="e">
        <f>RegistrationByDate!C82</f>
        <v>#N/A</v>
      </c>
      <c r="D80">
        <f>RegistrationByDate!D82</f>
        <v>0</v>
      </c>
      <c r="E80" t="e">
        <f>RegistrationByDate!E82</f>
        <v>#N/A</v>
      </c>
      <c r="F80">
        <f>RegistrationByDate!F82</f>
        <v>0</v>
      </c>
      <c r="G80" t="e">
        <f>RegistrationByDate!G82</f>
        <v>#N/A</v>
      </c>
      <c r="H80">
        <f>RegistrationByDate!H82</f>
        <v>0</v>
      </c>
      <c r="I80" t="e">
        <f>RegistrationByDate!I82</f>
        <v>#N/A</v>
      </c>
      <c r="J80">
        <f>RegistrationByDate!J82</f>
        <v>0</v>
      </c>
      <c r="K80" t="e">
        <f>RegistrationByDate!K82</f>
        <v>#N/A</v>
      </c>
      <c r="L80">
        <f>RegistrationByDate!L82</f>
        <v>0</v>
      </c>
      <c r="M80" t="e">
        <f>RegistrationByDate!M82</f>
        <v>#N/A</v>
      </c>
      <c r="N80">
        <f>RegistrationByDate!N82</f>
        <v>0</v>
      </c>
      <c r="O80" t="e">
        <f>RegistrationByDate!O82</f>
        <v>#N/A</v>
      </c>
      <c r="P80" t="e">
        <f>RegistrationByDate!Q82</f>
        <v>#N/A</v>
      </c>
      <c r="Q80">
        <f>RegistrationByDate!S82</f>
        <v>13</v>
      </c>
      <c r="R80">
        <f t="shared" si="24"/>
        <v>79</v>
      </c>
      <c r="S80" s="24">
        <f t="shared" si="23"/>
        <v>43512</v>
      </c>
      <c r="T80" s="25" t="e">
        <f t="shared" si="16"/>
        <v>#N/A</v>
      </c>
      <c r="U80" s="25" t="e">
        <f t="shared" si="17"/>
        <v>#N/A</v>
      </c>
      <c r="V80" s="25" t="e">
        <f t="shared" si="18"/>
        <v>#N/A</v>
      </c>
      <c r="W80" s="25" t="e">
        <f t="shared" si="19"/>
        <v>#N/A</v>
      </c>
      <c r="X80" s="25" t="e">
        <f t="shared" si="20"/>
        <v>#N/A</v>
      </c>
      <c r="Y80" s="25" t="e">
        <f t="shared" si="21"/>
        <v>#N/A</v>
      </c>
      <c r="Z80" s="25">
        <f t="shared" si="22"/>
        <v>0.16455696202531644</v>
      </c>
    </row>
    <row r="81" spans="1:26">
      <c r="A81" s="24">
        <f>RegistrationByDate!A83</f>
        <v>43513</v>
      </c>
      <c r="B81">
        <f>RegistrationByDate!B83</f>
        <v>0</v>
      </c>
      <c r="C81" t="e">
        <f>RegistrationByDate!C83</f>
        <v>#N/A</v>
      </c>
      <c r="D81">
        <f>RegistrationByDate!D83</f>
        <v>0</v>
      </c>
      <c r="E81" t="e">
        <f>RegistrationByDate!E83</f>
        <v>#N/A</v>
      </c>
      <c r="F81">
        <f>RegistrationByDate!F83</f>
        <v>0</v>
      </c>
      <c r="G81" t="e">
        <f>RegistrationByDate!G83</f>
        <v>#N/A</v>
      </c>
      <c r="H81">
        <f>RegistrationByDate!H83</f>
        <v>0</v>
      </c>
      <c r="I81" t="e">
        <f>RegistrationByDate!I83</f>
        <v>#N/A</v>
      </c>
      <c r="J81">
        <f>RegistrationByDate!J83</f>
        <v>0</v>
      </c>
      <c r="K81" t="e">
        <f>RegistrationByDate!K83</f>
        <v>#N/A</v>
      </c>
      <c r="L81">
        <f>RegistrationByDate!L83</f>
        <v>0</v>
      </c>
      <c r="M81" t="e">
        <f>RegistrationByDate!M83</f>
        <v>#N/A</v>
      </c>
      <c r="N81">
        <f>RegistrationByDate!N83</f>
        <v>0</v>
      </c>
      <c r="O81" t="e">
        <f>RegistrationByDate!O83</f>
        <v>#N/A</v>
      </c>
      <c r="P81" t="e">
        <f>RegistrationByDate!Q83</f>
        <v>#N/A</v>
      </c>
      <c r="Q81">
        <f>RegistrationByDate!S83</f>
        <v>13</v>
      </c>
      <c r="R81">
        <f t="shared" si="24"/>
        <v>80</v>
      </c>
      <c r="S81" s="24">
        <f t="shared" si="23"/>
        <v>43513</v>
      </c>
      <c r="T81" s="25" t="e">
        <f t="shared" si="16"/>
        <v>#N/A</v>
      </c>
      <c r="U81" s="25" t="e">
        <f t="shared" si="17"/>
        <v>#N/A</v>
      </c>
      <c r="V81" s="25" t="e">
        <f t="shared" si="18"/>
        <v>#N/A</v>
      </c>
      <c r="W81" s="25" t="e">
        <f t="shared" si="19"/>
        <v>#N/A</v>
      </c>
      <c r="X81" s="25" t="e">
        <f t="shared" si="20"/>
        <v>#N/A</v>
      </c>
      <c r="Y81" s="25" t="e">
        <f t="shared" si="21"/>
        <v>#N/A</v>
      </c>
      <c r="Z81" s="25">
        <f t="shared" si="22"/>
        <v>0.16250000000000001</v>
      </c>
    </row>
    <row r="82" spans="1:26">
      <c r="A82" s="24">
        <f>RegistrationByDate!A84</f>
        <v>43514</v>
      </c>
      <c r="B82">
        <f>RegistrationByDate!B84</f>
        <v>0</v>
      </c>
      <c r="C82" t="e">
        <f>RegistrationByDate!C84</f>
        <v>#N/A</v>
      </c>
      <c r="D82">
        <f>RegistrationByDate!D84</f>
        <v>0</v>
      </c>
      <c r="E82" t="e">
        <f>RegistrationByDate!E84</f>
        <v>#N/A</v>
      </c>
      <c r="F82">
        <f>RegistrationByDate!F84</f>
        <v>0</v>
      </c>
      <c r="G82" t="e">
        <f>RegistrationByDate!G84</f>
        <v>#N/A</v>
      </c>
      <c r="H82">
        <f>RegistrationByDate!H84</f>
        <v>0</v>
      </c>
      <c r="I82" t="e">
        <f>RegistrationByDate!I84</f>
        <v>#N/A</v>
      </c>
      <c r="J82">
        <f>RegistrationByDate!J84</f>
        <v>0</v>
      </c>
      <c r="K82" t="e">
        <f>RegistrationByDate!K84</f>
        <v>#N/A</v>
      </c>
      <c r="L82">
        <f>RegistrationByDate!L84</f>
        <v>0</v>
      </c>
      <c r="M82" t="e">
        <f>RegistrationByDate!M84</f>
        <v>#N/A</v>
      </c>
      <c r="N82">
        <f>RegistrationByDate!N84</f>
        <v>0</v>
      </c>
      <c r="O82" t="e">
        <f>RegistrationByDate!O84</f>
        <v>#N/A</v>
      </c>
      <c r="P82" t="e">
        <f>RegistrationByDate!Q84</f>
        <v>#N/A</v>
      </c>
      <c r="Q82">
        <f>RegistrationByDate!S84</f>
        <v>13</v>
      </c>
      <c r="R82">
        <f t="shared" si="24"/>
        <v>81</v>
      </c>
      <c r="S82" s="24">
        <f t="shared" si="23"/>
        <v>43514</v>
      </c>
      <c r="T82" s="25" t="e">
        <f t="shared" si="16"/>
        <v>#N/A</v>
      </c>
      <c r="U82" s="25" t="e">
        <f t="shared" si="17"/>
        <v>#N/A</v>
      </c>
      <c r="V82" s="25" t="e">
        <f t="shared" si="18"/>
        <v>#N/A</v>
      </c>
      <c r="W82" s="25" t="e">
        <f t="shared" si="19"/>
        <v>#N/A</v>
      </c>
      <c r="X82" s="25" t="e">
        <f t="shared" si="20"/>
        <v>#N/A</v>
      </c>
      <c r="Y82" s="25" t="e">
        <f t="shared" si="21"/>
        <v>#N/A</v>
      </c>
      <c r="Z82" s="25">
        <f t="shared" si="22"/>
        <v>0.16049382716049382</v>
      </c>
    </row>
    <row r="83" spans="1:26">
      <c r="A83" s="24">
        <f>RegistrationByDate!A85</f>
        <v>43515</v>
      </c>
      <c r="B83">
        <f>RegistrationByDate!B85</f>
        <v>0</v>
      </c>
      <c r="C83" t="e">
        <f>RegistrationByDate!C85</f>
        <v>#N/A</v>
      </c>
      <c r="D83">
        <f>RegistrationByDate!D85</f>
        <v>0</v>
      </c>
      <c r="E83" t="e">
        <f>RegistrationByDate!E85</f>
        <v>#N/A</v>
      </c>
      <c r="F83">
        <f>RegistrationByDate!F85</f>
        <v>0</v>
      </c>
      <c r="G83" t="e">
        <f>RegistrationByDate!G85</f>
        <v>#N/A</v>
      </c>
      <c r="H83">
        <f>RegistrationByDate!H85</f>
        <v>0</v>
      </c>
      <c r="I83" t="e">
        <f>RegistrationByDate!I85</f>
        <v>#N/A</v>
      </c>
      <c r="J83">
        <f>RegistrationByDate!J85</f>
        <v>0</v>
      </c>
      <c r="K83" t="e">
        <f>RegistrationByDate!K85</f>
        <v>#N/A</v>
      </c>
      <c r="L83">
        <f>RegistrationByDate!L85</f>
        <v>0</v>
      </c>
      <c r="M83" t="e">
        <f>RegistrationByDate!M85</f>
        <v>#N/A</v>
      </c>
      <c r="N83">
        <f>RegistrationByDate!N85</f>
        <v>0</v>
      </c>
      <c r="O83" t="e">
        <f>RegistrationByDate!O85</f>
        <v>#N/A</v>
      </c>
      <c r="P83" t="e">
        <f>RegistrationByDate!Q85</f>
        <v>#N/A</v>
      </c>
      <c r="Q83">
        <f>RegistrationByDate!S85</f>
        <v>13</v>
      </c>
      <c r="R83">
        <f t="shared" si="24"/>
        <v>82</v>
      </c>
      <c r="S83" s="24">
        <f t="shared" si="23"/>
        <v>43515</v>
      </c>
      <c r="T83" s="25" t="e">
        <f t="shared" si="16"/>
        <v>#N/A</v>
      </c>
      <c r="U83" s="25" t="e">
        <f t="shared" si="17"/>
        <v>#N/A</v>
      </c>
      <c r="V83" s="25" t="e">
        <f t="shared" si="18"/>
        <v>#N/A</v>
      </c>
      <c r="W83" s="25" t="e">
        <f t="shared" si="19"/>
        <v>#N/A</v>
      </c>
      <c r="X83" s="25" t="e">
        <f t="shared" si="20"/>
        <v>#N/A</v>
      </c>
      <c r="Y83" s="25" t="e">
        <f t="shared" si="21"/>
        <v>#N/A</v>
      </c>
      <c r="Z83" s="25">
        <f t="shared" si="22"/>
        <v>0.15853658536585366</v>
      </c>
    </row>
    <row r="84" spans="1:26">
      <c r="A84" s="24">
        <f>RegistrationByDate!A86</f>
        <v>43516</v>
      </c>
      <c r="B84">
        <f>RegistrationByDate!B86</f>
        <v>0</v>
      </c>
      <c r="C84" t="e">
        <f>RegistrationByDate!C86</f>
        <v>#N/A</v>
      </c>
      <c r="D84">
        <f>RegistrationByDate!D86</f>
        <v>0</v>
      </c>
      <c r="E84" t="e">
        <f>RegistrationByDate!E86</f>
        <v>#N/A</v>
      </c>
      <c r="F84">
        <f>RegistrationByDate!F86</f>
        <v>0</v>
      </c>
      <c r="G84" t="e">
        <f>RegistrationByDate!G86</f>
        <v>#N/A</v>
      </c>
      <c r="H84">
        <f>RegistrationByDate!H86</f>
        <v>0</v>
      </c>
      <c r="I84" t="e">
        <f>RegistrationByDate!I86</f>
        <v>#N/A</v>
      </c>
      <c r="J84">
        <f>RegistrationByDate!J86</f>
        <v>0</v>
      </c>
      <c r="K84" t="e">
        <f>RegistrationByDate!K86</f>
        <v>#N/A</v>
      </c>
      <c r="L84">
        <f>RegistrationByDate!L86</f>
        <v>0</v>
      </c>
      <c r="M84" t="e">
        <f>RegistrationByDate!M86</f>
        <v>#N/A</v>
      </c>
      <c r="N84">
        <f>RegistrationByDate!N86</f>
        <v>0</v>
      </c>
      <c r="O84" t="e">
        <f>RegistrationByDate!O86</f>
        <v>#N/A</v>
      </c>
      <c r="P84" t="e">
        <f>RegistrationByDate!Q86</f>
        <v>#N/A</v>
      </c>
      <c r="Q84">
        <f>RegistrationByDate!S86</f>
        <v>13</v>
      </c>
      <c r="R84">
        <f t="shared" si="24"/>
        <v>83</v>
      </c>
      <c r="S84" s="24">
        <f t="shared" si="23"/>
        <v>43516</v>
      </c>
      <c r="T84" s="25" t="e">
        <f t="shared" si="16"/>
        <v>#N/A</v>
      </c>
      <c r="U84" s="25" t="e">
        <f t="shared" si="17"/>
        <v>#N/A</v>
      </c>
      <c r="V84" s="25" t="e">
        <f t="shared" si="18"/>
        <v>#N/A</v>
      </c>
      <c r="W84" s="25" t="e">
        <f t="shared" si="19"/>
        <v>#N/A</v>
      </c>
      <c r="X84" s="25" t="e">
        <f t="shared" si="20"/>
        <v>#N/A</v>
      </c>
      <c r="Y84" s="25" t="e">
        <f t="shared" si="21"/>
        <v>#N/A</v>
      </c>
      <c r="Z84" s="25">
        <f t="shared" si="22"/>
        <v>0.15662650602409639</v>
      </c>
    </row>
    <row r="85" spans="1:26">
      <c r="A85" s="24">
        <f>RegistrationByDate!A87</f>
        <v>43517</v>
      </c>
      <c r="B85">
        <f>RegistrationByDate!B87</f>
        <v>0</v>
      </c>
      <c r="C85" t="e">
        <f>RegistrationByDate!C87</f>
        <v>#N/A</v>
      </c>
      <c r="D85">
        <f>RegistrationByDate!D87</f>
        <v>0</v>
      </c>
      <c r="E85" t="e">
        <f>RegistrationByDate!E87</f>
        <v>#N/A</v>
      </c>
      <c r="F85">
        <f>RegistrationByDate!F87</f>
        <v>0</v>
      </c>
      <c r="G85" t="e">
        <f>RegistrationByDate!G87</f>
        <v>#N/A</v>
      </c>
      <c r="H85">
        <f>RegistrationByDate!H87</f>
        <v>0</v>
      </c>
      <c r="I85" t="e">
        <f>RegistrationByDate!I87</f>
        <v>#N/A</v>
      </c>
      <c r="J85">
        <f>RegistrationByDate!J87</f>
        <v>0</v>
      </c>
      <c r="K85" t="e">
        <f>RegistrationByDate!K87</f>
        <v>#N/A</v>
      </c>
      <c r="L85">
        <f>RegistrationByDate!L87</f>
        <v>0</v>
      </c>
      <c r="M85" t="e">
        <f>RegistrationByDate!M87</f>
        <v>#N/A</v>
      </c>
      <c r="N85">
        <f>RegistrationByDate!N87</f>
        <v>0</v>
      </c>
      <c r="O85" t="e">
        <f>RegistrationByDate!O87</f>
        <v>#N/A</v>
      </c>
      <c r="P85" t="e">
        <f>RegistrationByDate!Q87</f>
        <v>#N/A</v>
      </c>
      <c r="Q85">
        <f>RegistrationByDate!S87</f>
        <v>13</v>
      </c>
      <c r="R85">
        <f t="shared" si="24"/>
        <v>84</v>
      </c>
      <c r="S85" s="24">
        <f t="shared" si="23"/>
        <v>43517</v>
      </c>
      <c r="T85" s="25" t="e">
        <f t="shared" si="16"/>
        <v>#N/A</v>
      </c>
      <c r="U85" s="25" t="e">
        <f t="shared" si="17"/>
        <v>#N/A</v>
      </c>
      <c r="V85" s="25" t="e">
        <f t="shared" si="18"/>
        <v>#N/A</v>
      </c>
      <c r="W85" s="25" t="e">
        <f t="shared" si="19"/>
        <v>#N/A</v>
      </c>
      <c r="X85" s="25" t="e">
        <f t="shared" si="20"/>
        <v>#N/A</v>
      </c>
      <c r="Y85" s="25" t="e">
        <f t="shared" si="21"/>
        <v>#N/A</v>
      </c>
      <c r="Z85" s="25">
        <f t="shared" si="22"/>
        <v>0.15476190476190477</v>
      </c>
    </row>
    <row r="86" spans="1:26">
      <c r="A86" s="24">
        <f>RegistrationByDate!A88</f>
        <v>43518</v>
      </c>
      <c r="B86">
        <f>RegistrationByDate!B88</f>
        <v>0</v>
      </c>
      <c r="C86" t="e">
        <f>RegistrationByDate!C88</f>
        <v>#N/A</v>
      </c>
      <c r="D86">
        <f>RegistrationByDate!D88</f>
        <v>0</v>
      </c>
      <c r="E86" t="e">
        <f>RegistrationByDate!E88</f>
        <v>#N/A</v>
      </c>
      <c r="F86">
        <f>RegistrationByDate!F88</f>
        <v>0</v>
      </c>
      <c r="G86" t="e">
        <f>RegistrationByDate!G88</f>
        <v>#N/A</v>
      </c>
      <c r="H86">
        <f>RegistrationByDate!H88</f>
        <v>0</v>
      </c>
      <c r="I86" t="e">
        <f>RegistrationByDate!I88</f>
        <v>#N/A</v>
      </c>
      <c r="J86">
        <f>RegistrationByDate!J88</f>
        <v>0</v>
      </c>
      <c r="K86" t="e">
        <f>RegistrationByDate!K88</f>
        <v>#N/A</v>
      </c>
      <c r="L86">
        <f>RegistrationByDate!L88</f>
        <v>0</v>
      </c>
      <c r="M86" t="e">
        <f>RegistrationByDate!M88</f>
        <v>#N/A</v>
      </c>
      <c r="N86">
        <f>RegistrationByDate!N88</f>
        <v>0</v>
      </c>
      <c r="O86" t="e">
        <f>RegistrationByDate!O88</f>
        <v>#N/A</v>
      </c>
      <c r="P86" t="e">
        <f>RegistrationByDate!Q88</f>
        <v>#N/A</v>
      </c>
      <c r="Q86">
        <f>RegistrationByDate!S88</f>
        <v>13</v>
      </c>
      <c r="R86">
        <f t="shared" si="24"/>
        <v>85</v>
      </c>
      <c r="S86" s="24">
        <f t="shared" si="23"/>
        <v>43518</v>
      </c>
      <c r="T86" s="25" t="e">
        <f t="shared" si="16"/>
        <v>#N/A</v>
      </c>
      <c r="U86" s="25" t="e">
        <f t="shared" si="17"/>
        <v>#N/A</v>
      </c>
      <c r="V86" s="25" t="e">
        <f t="shared" si="18"/>
        <v>#N/A</v>
      </c>
      <c r="W86" s="25" t="e">
        <f t="shared" si="19"/>
        <v>#N/A</v>
      </c>
      <c r="X86" s="25" t="e">
        <f t="shared" si="20"/>
        <v>#N/A</v>
      </c>
      <c r="Y86" s="25" t="e">
        <f t="shared" si="21"/>
        <v>#N/A</v>
      </c>
      <c r="Z86" s="25">
        <f t="shared" si="22"/>
        <v>0.15294117647058825</v>
      </c>
    </row>
    <row r="87" spans="1:26">
      <c r="A87" s="24">
        <f>RegistrationByDate!A89</f>
        <v>43519</v>
      </c>
      <c r="B87">
        <f>RegistrationByDate!B89</f>
        <v>0</v>
      </c>
      <c r="C87" t="e">
        <f>RegistrationByDate!C89</f>
        <v>#N/A</v>
      </c>
      <c r="D87">
        <f>RegistrationByDate!D89</f>
        <v>0</v>
      </c>
      <c r="E87" t="e">
        <f>RegistrationByDate!E89</f>
        <v>#N/A</v>
      </c>
      <c r="F87">
        <f>RegistrationByDate!F89</f>
        <v>0</v>
      </c>
      <c r="G87" t="e">
        <f>RegistrationByDate!G89</f>
        <v>#N/A</v>
      </c>
      <c r="H87">
        <f>RegistrationByDate!H89</f>
        <v>0</v>
      </c>
      <c r="I87" t="e">
        <f>RegistrationByDate!I89</f>
        <v>#N/A</v>
      </c>
      <c r="J87">
        <f>RegistrationByDate!J89</f>
        <v>0</v>
      </c>
      <c r="K87" t="e">
        <f>RegistrationByDate!K89</f>
        <v>#N/A</v>
      </c>
      <c r="L87">
        <f>RegistrationByDate!L89</f>
        <v>0</v>
      </c>
      <c r="M87" t="e">
        <f>RegistrationByDate!M89</f>
        <v>#N/A</v>
      </c>
      <c r="N87">
        <f>RegistrationByDate!N89</f>
        <v>0</v>
      </c>
      <c r="O87" t="e">
        <f>RegistrationByDate!O89</f>
        <v>#N/A</v>
      </c>
      <c r="P87" t="e">
        <f>RegistrationByDate!Q89</f>
        <v>#N/A</v>
      </c>
      <c r="Q87">
        <f>RegistrationByDate!S89</f>
        <v>13</v>
      </c>
      <c r="R87">
        <f t="shared" si="24"/>
        <v>86</v>
      </c>
      <c r="S87" s="24">
        <f t="shared" si="23"/>
        <v>43519</v>
      </c>
      <c r="T87" s="25" t="e">
        <f t="shared" si="16"/>
        <v>#N/A</v>
      </c>
      <c r="U87" s="25" t="e">
        <f t="shared" si="17"/>
        <v>#N/A</v>
      </c>
      <c r="V87" s="25" t="e">
        <f t="shared" si="18"/>
        <v>#N/A</v>
      </c>
      <c r="W87" s="25" t="e">
        <f t="shared" si="19"/>
        <v>#N/A</v>
      </c>
      <c r="X87" s="25" t="e">
        <f t="shared" si="20"/>
        <v>#N/A</v>
      </c>
      <c r="Y87" s="25" t="e">
        <f t="shared" si="21"/>
        <v>#N/A</v>
      </c>
      <c r="Z87" s="25">
        <f t="shared" si="22"/>
        <v>0.15116279069767441</v>
      </c>
    </row>
    <row r="88" spans="1:26">
      <c r="A88" s="24">
        <f>RegistrationByDate!A90</f>
        <v>43520</v>
      </c>
      <c r="B88">
        <f>RegistrationByDate!B90</f>
        <v>0</v>
      </c>
      <c r="C88" t="e">
        <f>RegistrationByDate!C90</f>
        <v>#N/A</v>
      </c>
      <c r="D88">
        <f>RegistrationByDate!D90</f>
        <v>0</v>
      </c>
      <c r="E88" t="e">
        <f>RegistrationByDate!E90</f>
        <v>#N/A</v>
      </c>
      <c r="F88">
        <f>RegistrationByDate!F90</f>
        <v>0</v>
      </c>
      <c r="G88" t="e">
        <f>RegistrationByDate!G90</f>
        <v>#N/A</v>
      </c>
      <c r="H88">
        <f>RegistrationByDate!H90</f>
        <v>0</v>
      </c>
      <c r="I88" t="e">
        <f>RegistrationByDate!I90</f>
        <v>#N/A</v>
      </c>
      <c r="J88">
        <f>RegistrationByDate!J90</f>
        <v>0</v>
      </c>
      <c r="K88" t="e">
        <f>RegistrationByDate!K90</f>
        <v>#N/A</v>
      </c>
      <c r="L88">
        <f>RegistrationByDate!L90</f>
        <v>0</v>
      </c>
      <c r="M88" t="e">
        <f>RegistrationByDate!M90</f>
        <v>#N/A</v>
      </c>
      <c r="N88">
        <f>RegistrationByDate!N90</f>
        <v>0</v>
      </c>
      <c r="O88" t="e">
        <f>RegistrationByDate!O90</f>
        <v>#N/A</v>
      </c>
      <c r="P88" t="e">
        <f>RegistrationByDate!Q90</f>
        <v>#N/A</v>
      </c>
      <c r="Q88">
        <f>RegistrationByDate!S90</f>
        <v>13</v>
      </c>
      <c r="R88">
        <f t="shared" si="24"/>
        <v>87</v>
      </c>
      <c r="S88" s="24">
        <f t="shared" si="23"/>
        <v>43520</v>
      </c>
      <c r="T88" s="25" t="e">
        <f t="shared" si="16"/>
        <v>#N/A</v>
      </c>
      <c r="U88" s="25" t="e">
        <f t="shared" si="17"/>
        <v>#N/A</v>
      </c>
      <c r="V88" s="25" t="e">
        <f t="shared" si="18"/>
        <v>#N/A</v>
      </c>
      <c r="W88" s="25" t="e">
        <f t="shared" si="19"/>
        <v>#N/A</v>
      </c>
      <c r="X88" s="25" t="e">
        <f t="shared" si="20"/>
        <v>#N/A</v>
      </c>
      <c r="Y88" s="25" t="e">
        <f t="shared" si="21"/>
        <v>#N/A</v>
      </c>
      <c r="Z88" s="25">
        <f t="shared" si="22"/>
        <v>0.14942528735632185</v>
      </c>
    </row>
    <row r="89" spans="1:26">
      <c r="A89" s="24">
        <f>RegistrationByDate!A91</f>
        <v>43521</v>
      </c>
      <c r="B89">
        <f>RegistrationByDate!B91</f>
        <v>0</v>
      </c>
      <c r="C89" t="e">
        <f>RegistrationByDate!C91</f>
        <v>#N/A</v>
      </c>
      <c r="D89">
        <f>RegistrationByDate!D91</f>
        <v>0</v>
      </c>
      <c r="E89" t="e">
        <f>RegistrationByDate!E91</f>
        <v>#N/A</v>
      </c>
      <c r="F89">
        <f>RegistrationByDate!F91</f>
        <v>0</v>
      </c>
      <c r="G89" t="e">
        <f>RegistrationByDate!G91</f>
        <v>#N/A</v>
      </c>
      <c r="H89">
        <f>RegistrationByDate!H91</f>
        <v>0</v>
      </c>
      <c r="I89" t="e">
        <f>RegistrationByDate!I91</f>
        <v>#N/A</v>
      </c>
      <c r="J89">
        <f>RegistrationByDate!J91</f>
        <v>0</v>
      </c>
      <c r="K89" t="e">
        <f>RegistrationByDate!K91</f>
        <v>#N/A</v>
      </c>
      <c r="L89">
        <f>RegistrationByDate!L91</f>
        <v>0</v>
      </c>
      <c r="M89" t="e">
        <f>RegistrationByDate!M91</f>
        <v>#N/A</v>
      </c>
      <c r="N89">
        <f>RegistrationByDate!N91</f>
        <v>0</v>
      </c>
      <c r="O89" t="e">
        <f>RegistrationByDate!O91</f>
        <v>#N/A</v>
      </c>
      <c r="P89" t="e">
        <f>RegistrationByDate!Q91</f>
        <v>#N/A</v>
      </c>
      <c r="Q89">
        <f>RegistrationByDate!S91</f>
        <v>13</v>
      </c>
      <c r="R89">
        <f t="shared" si="24"/>
        <v>88</v>
      </c>
      <c r="S89" s="24">
        <f t="shared" si="23"/>
        <v>43521</v>
      </c>
      <c r="T89" s="25" t="e">
        <f t="shared" si="16"/>
        <v>#N/A</v>
      </c>
      <c r="U89" s="25" t="e">
        <f t="shared" si="17"/>
        <v>#N/A</v>
      </c>
      <c r="V89" s="25" t="e">
        <f t="shared" si="18"/>
        <v>#N/A</v>
      </c>
      <c r="W89" s="25" t="e">
        <f t="shared" si="19"/>
        <v>#N/A</v>
      </c>
      <c r="X89" s="25" t="e">
        <f t="shared" si="20"/>
        <v>#N/A</v>
      </c>
      <c r="Y89" s="25" t="e">
        <f t="shared" si="21"/>
        <v>#N/A</v>
      </c>
      <c r="Z89" s="25">
        <f t="shared" si="22"/>
        <v>0.14772727272727273</v>
      </c>
    </row>
    <row r="90" spans="1:26">
      <c r="A90" s="24">
        <f>RegistrationByDate!A92</f>
        <v>43522</v>
      </c>
      <c r="B90">
        <f>RegistrationByDate!B92</f>
        <v>0</v>
      </c>
      <c r="C90" t="e">
        <f>RegistrationByDate!C92</f>
        <v>#N/A</v>
      </c>
      <c r="D90">
        <f>RegistrationByDate!D92</f>
        <v>0</v>
      </c>
      <c r="E90" t="e">
        <f>RegistrationByDate!E92</f>
        <v>#N/A</v>
      </c>
      <c r="F90">
        <f>RegistrationByDate!F92</f>
        <v>0</v>
      </c>
      <c r="G90" t="e">
        <f>RegistrationByDate!G92</f>
        <v>#N/A</v>
      </c>
      <c r="H90">
        <f>RegistrationByDate!H92</f>
        <v>0</v>
      </c>
      <c r="I90" t="e">
        <f>RegistrationByDate!I92</f>
        <v>#N/A</v>
      </c>
      <c r="J90">
        <f>RegistrationByDate!J92</f>
        <v>0</v>
      </c>
      <c r="K90" t="e">
        <f>RegistrationByDate!K92</f>
        <v>#N/A</v>
      </c>
      <c r="L90">
        <f>RegistrationByDate!L92</f>
        <v>0</v>
      </c>
      <c r="M90" t="e">
        <f>RegistrationByDate!M92</f>
        <v>#N/A</v>
      </c>
      <c r="N90">
        <f>RegistrationByDate!N92</f>
        <v>0</v>
      </c>
      <c r="O90" t="e">
        <f>RegistrationByDate!O92</f>
        <v>#N/A</v>
      </c>
      <c r="P90" t="e">
        <f>RegistrationByDate!Q92</f>
        <v>#N/A</v>
      </c>
      <c r="Q90">
        <f>RegistrationByDate!S92</f>
        <v>13</v>
      </c>
      <c r="R90">
        <f t="shared" si="24"/>
        <v>89</v>
      </c>
      <c r="S90" s="24">
        <f t="shared" si="23"/>
        <v>43522</v>
      </c>
      <c r="T90" s="25" t="e">
        <f t="shared" si="16"/>
        <v>#N/A</v>
      </c>
      <c r="U90" s="25" t="e">
        <f t="shared" si="17"/>
        <v>#N/A</v>
      </c>
      <c r="V90" s="25" t="e">
        <f t="shared" si="18"/>
        <v>#N/A</v>
      </c>
      <c r="W90" s="25" t="e">
        <f t="shared" si="19"/>
        <v>#N/A</v>
      </c>
      <c r="X90" s="25" t="e">
        <f t="shared" si="20"/>
        <v>#N/A</v>
      </c>
      <c r="Y90" s="25" t="e">
        <f t="shared" si="21"/>
        <v>#N/A</v>
      </c>
      <c r="Z90" s="25">
        <f t="shared" si="22"/>
        <v>0.14606741573033707</v>
      </c>
    </row>
    <row r="91" spans="1:26">
      <c r="A91" s="24">
        <f>RegistrationByDate!A93</f>
        <v>43523</v>
      </c>
      <c r="B91">
        <f>RegistrationByDate!B93</f>
        <v>0</v>
      </c>
      <c r="C91" t="e">
        <f>RegistrationByDate!C93</f>
        <v>#N/A</v>
      </c>
      <c r="D91">
        <f>RegistrationByDate!D93</f>
        <v>0</v>
      </c>
      <c r="E91" t="e">
        <f>RegistrationByDate!E93</f>
        <v>#N/A</v>
      </c>
      <c r="F91">
        <f>RegistrationByDate!F93</f>
        <v>0</v>
      </c>
      <c r="G91" t="e">
        <f>RegistrationByDate!G93</f>
        <v>#N/A</v>
      </c>
      <c r="H91">
        <f>RegistrationByDate!H93</f>
        <v>0</v>
      </c>
      <c r="I91" t="e">
        <f>RegistrationByDate!I93</f>
        <v>#N/A</v>
      </c>
      <c r="J91">
        <f>RegistrationByDate!J93</f>
        <v>0</v>
      </c>
      <c r="K91" t="e">
        <f>RegistrationByDate!K93</f>
        <v>#N/A</v>
      </c>
      <c r="L91">
        <f>RegistrationByDate!L93</f>
        <v>0</v>
      </c>
      <c r="M91" t="e">
        <f>RegistrationByDate!M93</f>
        <v>#N/A</v>
      </c>
      <c r="N91">
        <f>RegistrationByDate!N93</f>
        <v>0</v>
      </c>
      <c r="O91" t="e">
        <f>RegistrationByDate!O93</f>
        <v>#N/A</v>
      </c>
      <c r="P91" t="e">
        <f>RegistrationByDate!Q93</f>
        <v>#N/A</v>
      </c>
      <c r="Q91">
        <f>RegistrationByDate!S93</f>
        <v>13</v>
      </c>
      <c r="R91">
        <f t="shared" si="24"/>
        <v>90</v>
      </c>
      <c r="S91" s="24">
        <f t="shared" si="23"/>
        <v>43523</v>
      </c>
      <c r="T91" s="25" t="e">
        <f t="shared" si="16"/>
        <v>#N/A</v>
      </c>
      <c r="U91" s="25" t="e">
        <f t="shared" si="17"/>
        <v>#N/A</v>
      </c>
      <c r="V91" s="25" t="e">
        <f t="shared" si="18"/>
        <v>#N/A</v>
      </c>
      <c r="W91" s="25" t="e">
        <f t="shared" si="19"/>
        <v>#N/A</v>
      </c>
      <c r="X91" s="25" t="e">
        <f t="shared" si="20"/>
        <v>#N/A</v>
      </c>
      <c r="Y91" s="25" t="e">
        <f t="shared" si="21"/>
        <v>#N/A</v>
      </c>
      <c r="Z91" s="25">
        <f t="shared" si="22"/>
        <v>0.14444444444444443</v>
      </c>
    </row>
    <row r="92" spans="1:26">
      <c r="A92" s="24">
        <f>RegistrationByDate!A94</f>
        <v>43524</v>
      </c>
      <c r="B92">
        <f>RegistrationByDate!B94</f>
        <v>0</v>
      </c>
      <c r="C92" t="e">
        <f>RegistrationByDate!C94</f>
        <v>#N/A</v>
      </c>
      <c r="D92">
        <f>RegistrationByDate!D94</f>
        <v>0</v>
      </c>
      <c r="E92" t="e">
        <f>RegistrationByDate!E94</f>
        <v>#N/A</v>
      </c>
      <c r="F92">
        <f>RegistrationByDate!F94</f>
        <v>0</v>
      </c>
      <c r="G92" t="e">
        <f>RegistrationByDate!G94</f>
        <v>#N/A</v>
      </c>
      <c r="H92">
        <f>RegistrationByDate!H94</f>
        <v>0</v>
      </c>
      <c r="I92" t="e">
        <f>RegistrationByDate!I94</f>
        <v>#N/A</v>
      </c>
      <c r="J92">
        <f>RegistrationByDate!J94</f>
        <v>0</v>
      </c>
      <c r="K92" t="e">
        <f>RegistrationByDate!K94</f>
        <v>#N/A</v>
      </c>
      <c r="L92">
        <f>RegistrationByDate!L94</f>
        <v>0</v>
      </c>
      <c r="M92" t="e">
        <f>RegistrationByDate!M94</f>
        <v>#N/A</v>
      </c>
      <c r="N92">
        <f>RegistrationByDate!N94</f>
        <v>0</v>
      </c>
      <c r="O92" t="e">
        <f>RegistrationByDate!O94</f>
        <v>#N/A</v>
      </c>
      <c r="P92" t="e">
        <f>RegistrationByDate!Q94</f>
        <v>#N/A</v>
      </c>
      <c r="Q92">
        <f>RegistrationByDate!S94</f>
        <v>13</v>
      </c>
      <c r="R92">
        <f t="shared" si="24"/>
        <v>91</v>
      </c>
      <c r="S92" s="24">
        <f t="shared" si="23"/>
        <v>43524</v>
      </c>
      <c r="T92" s="25" t="e">
        <f t="shared" si="16"/>
        <v>#N/A</v>
      </c>
      <c r="U92" s="25" t="e">
        <f t="shared" si="17"/>
        <v>#N/A</v>
      </c>
      <c r="V92" s="25" t="e">
        <f t="shared" si="18"/>
        <v>#N/A</v>
      </c>
      <c r="W92" s="25" t="e">
        <f t="shared" si="19"/>
        <v>#N/A</v>
      </c>
      <c r="X92" s="25" t="e">
        <f t="shared" si="20"/>
        <v>#N/A</v>
      </c>
      <c r="Y92" s="25" t="e">
        <f t="shared" si="21"/>
        <v>#N/A</v>
      </c>
      <c r="Z92" s="25">
        <f t="shared" si="22"/>
        <v>0.14285714285714285</v>
      </c>
    </row>
    <row r="93" spans="1:26">
      <c r="A93" s="24">
        <f>RegistrationByDate!A95</f>
        <v>43525</v>
      </c>
      <c r="B93">
        <f>RegistrationByDate!B95</f>
        <v>0</v>
      </c>
      <c r="C93" t="e">
        <f>RegistrationByDate!C95</f>
        <v>#N/A</v>
      </c>
      <c r="D93">
        <f>RegistrationByDate!D95</f>
        <v>0</v>
      </c>
      <c r="E93" t="e">
        <f>RegistrationByDate!E95</f>
        <v>#N/A</v>
      </c>
      <c r="F93">
        <f>RegistrationByDate!F95</f>
        <v>0</v>
      </c>
      <c r="G93" t="e">
        <f>RegistrationByDate!G95</f>
        <v>#N/A</v>
      </c>
      <c r="H93">
        <f>RegistrationByDate!H95</f>
        <v>0</v>
      </c>
      <c r="I93" t="e">
        <f>RegistrationByDate!I95</f>
        <v>#N/A</v>
      </c>
      <c r="J93">
        <f>RegistrationByDate!J95</f>
        <v>0</v>
      </c>
      <c r="K93" t="e">
        <f>RegistrationByDate!K95</f>
        <v>#N/A</v>
      </c>
      <c r="L93">
        <f>RegistrationByDate!L95</f>
        <v>0</v>
      </c>
      <c r="M93" t="e">
        <f>RegistrationByDate!M95</f>
        <v>#N/A</v>
      </c>
      <c r="N93">
        <f>RegistrationByDate!N95</f>
        <v>0</v>
      </c>
      <c r="O93" t="e">
        <f>RegistrationByDate!O95</f>
        <v>#N/A</v>
      </c>
      <c r="P93" t="e">
        <f>RegistrationByDate!Q95</f>
        <v>#N/A</v>
      </c>
      <c r="Q93">
        <f>RegistrationByDate!S95</f>
        <v>13</v>
      </c>
      <c r="R93">
        <f t="shared" si="24"/>
        <v>92</v>
      </c>
      <c r="S93" s="24">
        <f t="shared" si="23"/>
        <v>43525</v>
      </c>
      <c r="T93" s="25" t="e">
        <f t="shared" si="16"/>
        <v>#N/A</v>
      </c>
      <c r="U93" s="25" t="e">
        <f t="shared" si="17"/>
        <v>#N/A</v>
      </c>
      <c r="V93" s="25" t="e">
        <f t="shared" si="18"/>
        <v>#N/A</v>
      </c>
      <c r="W93" s="25" t="e">
        <f t="shared" si="19"/>
        <v>#N/A</v>
      </c>
      <c r="X93" s="25" t="e">
        <f t="shared" si="20"/>
        <v>#N/A</v>
      </c>
      <c r="Y93" s="25" t="e">
        <f t="shared" si="21"/>
        <v>#N/A</v>
      </c>
      <c r="Z93" s="25">
        <f t="shared" si="22"/>
        <v>0.14130434782608695</v>
      </c>
    </row>
    <row r="94" spans="1:26">
      <c r="A94" s="24">
        <f>RegistrationByDate!A96</f>
        <v>43526</v>
      </c>
      <c r="B94">
        <f>RegistrationByDate!B96</f>
        <v>0</v>
      </c>
      <c r="C94" t="e">
        <f>RegistrationByDate!C96</f>
        <v>#N/A</v>
      </c>
      <c r="D94">
        <f>RegistrationByDate!D96</f>
        <v>0</v>
      </c>
      <c r="E94" t="e">
        <f>RegistrationByDate!E96</f>
        <v>#N/A</v>
      </c>
      <c r="F94">
        <f>RegistrationByDate!F96</f>
        <v>0</v>
      </c>
      <c r="G94" t="e">
        <f>RegistrationByDate!G96</f>
        <v>#N/A</v>
      </c>
      <c r="H94">
        <f>RegistrationByDate!H96</f>
        <v>0</v>
      </c>
      <c r="I94" t="e">
        <f>RegistrationByDate!I96</f>
        <v>#N/A</v>
      </c>
      <c r="J94">
        <f>RegistrationByDate!J96</f>
        <v>0</v>
      </c>
      <c r="K94" t="e">
        <f>RegistrationByDate!K96</f>
        <v>#N/A</v>
      </c>
      <c r="L94">
        <f>RegistrationByDate!L96</f>
        <v>0</v>
      </c>
      <c r="M94" t="e">
        <f>RegistrationByDate!M96</f>
        <v>#N/A</v>
      </c>
      <c r="N94">
        <f>RegistrationByDate!N96</f>
        <v>0</v>
      </c>
      <c r="O94" t="e">
        <f>RegistrationByDate!O96</f>
        <v>#N/A</v>
      </c>
      <c r="P94" t="e">
        <f>RegistrationByDate!Q96</f>
        <v>#N/A</v>
      </c>
      <c r="Q94">
        <f>RegistrationByDate!S96</f>
        <v>13</v>
      </c>
      <c r="R94">
        <f t="shared" si="24"/>
        <v>93</v>
      </c>
      <c r="S94" s="24">
        <f t="shared" si="23"/>
        <v>43526</v>
      </c>
      <c r="T94" s="25" t="e">
        <f t="shared" si="16"/>
        <v>#N/A</v>
      </c>
      <c r="U94" s="25" t="e">
        <f t="shared" si="17"/>
        <v>#N/A</v>
      </c>
      <c r="V94" s="25" t="e">
        <f t="shared" si="18"/>
        <v>#N/A</v>
      </c>
      <c r="W94" s="25" t="e">
        <f t="shared" si="19"/>
        <v>#N/A</v>
      </c>
      <c r="X94" s="25" t="e">
        <f t="shared" si="20"/>
        <v>#N/A</v>
      </c>
      <c r="Y94" s="25" t="e">
        <f t="shared" si="21"/>
        <v>#N/A</v>
      </c>
      <c r="Z94" s="25">
        <f t="shared" si="22"/>
        <v>0.13978494623655913</v>
      </c>
    </row>
    <row r="95" spans="1:26">
      <c r="A95" s="24">
        <f>RegistrationByDate!A97</f>
        <v>43527</v>
      </c>
      <c r="B95">
        <f>RegistrationByDate!B97</f>
        <v>0</v>
      </c>
      <c r="C95" t="e">
        <f>RegistrationByDate!C97</f>
        <v>#N/A</v>
      </c>
      <c r="D95">
        <f>RegistrationByDate!D97</f>
        <v>0</v>
      </c>
      <c r="E95" t="e">
        <f>RegistrationByDate!E97</f>
        <v>#N/A</v>
      </c>
      <c r="F95">
        <f>RegistrationByDate!F97</f>
        <v>0</v>
      </c>
      <c r="G95" t="e">
        <f>RegistrationByDate!G97</f>
        <v>#N/A</v>
      </c>
      <c r="H95">
        <f>RegistrationByDate!H97</f>
        <v>0</v>
      </c>
      <c r="I95" t="e">
        <f>RegistrationByDate!I97</f>
        <v>#N/A</v>
      </c>
      <c r="J95">
        <f>RegistrationByDate!J97</f>
        <v>0</v>
      </c>
      <c r="K95" t="e">
        <f>RegistrationByDate!K97</f>
        <v>#N/A</v>
      </c>
      <c r="L95">
        <f>RegistrationByDate!L97</f>
        <v>0</v>
      </c>
      <c r="M95" t="e">
        <f>RegistrationByDate!M97</f>
        <v>#N/A</v>
      </c>
      <c r="N95">
        <f>RegistrationByDate!N97</f>
        <v>0</v>
      </c>
      <c r="O95" t="e">
        <f>RegistrationByDate!O97</f>
        <v>#N/A</v>
      </c>
      <c r="P95" t="e">
        <f>RegistrationByDate!Q97</f>
        <v>#N/A</v>
      </c>
      <c r="Q95">
        <f>RegistrationByDate!S97</f>
        <v>13</v>
      </c>
      <c r="R95">
        <f t="shared" si="24"/>
        <v>94</v>
      </c>
      <c r="S95" s="24">
        <f t="shared" si="23"/>
        <v>43527</v>
      </c>
      <c r="T95" s="25" t="e">
        <f t="shared" si="16"/>
        <v>#N/A</v>
      </c>
      <c r="U95" s="25" t="e">
        <f t="shared" si="17"/>
        <v>#N/A</v>
      </c>
      <c r="V95" s="25" t="e">
        <f t="shared" si="18"/>
        <v>#N/A</v>
      </c>
      <c r="W95" s="25" t="e">
        <f t="shared" si="19"/>
        <v>#N/A</v>
      </c>
      <c r="X95" s="25" t="e">
        <f t="shared" si="20"/>
        <v>#N/A</v>
      </c>
      <c r="Y95" s="25" t="e">
        <f t="shared" si="21"/>
        <v>#N/A</v>
      </c>
      <c r="Z95" s="25">
        <f t="shared" si="22"/>
        <v>0.13829787234042554</v>
      </c>
    </row>
    <row r="96" spans="1:26">
      <c r="A96" s="24">
        <f>RegistrationByDate!A98</f>
        <v>43528</v>
      </c>
      <c r="B96">
        <f>RegistrationByDate!B98</f>
        <v>0</v>
      </c>
      <c r="C96" t="e">
        <f>RegistrationByDate!C98</f>
        <v>#N/A</v>
      </c>
      <c r="D96">
        <f>RegistrationByDate!D98</f>
        <v>0</v>
      </c>
      <c r="E96" t="e">
        <f>RegistrationByDate!E98</f>
        <v>#N/A</v>
      </c>
      <c r="F96">
        <f>RegistrationByDate!F98</f>
        <v>0</v>
      </c>
      <c r="G96" t="e">
        <f>RegistrationByDate!G98</f>
        <v>#N/A</v>
      </c>
      <c r="H96">
        <f>RegistrationByDate!H98</f>
        <v>0</v>
      </c>
      <c r="I96" t="e">
        <f>RegistrationByDate!I98</f>
        <v>#N/A</v>
      </c>
      <c r="J96">
        <f>RegistrationByDate!J98</f>
        <v>0</v>
      </c>
      <c r="K96" t="e">
        <f>RegistrationByDate!K98</f>
        <v>#N/A</v>
      </c>
      <c r="L96">
        <f>RegistrationByDate!L98</f>
        <v>0</v>
      </c>
      <c r="M96" t="e">
        <f>RegistrationByDate!M98</f>
        <v>#N/A</v>
      </c>
      <c r="N96">
        <f>RegistrationByDate!N98</f>
        <v>0</v>
      </c>
      <c r="O96" t="e">
        <f>RegistrationByDate!O98</f>
        <v>#N/A</v>
      </c>
      <c r="P96" t="e">
        <f>RegistrationByDate!Q98</f>
        <v>#N/A</v>
      </c>
      <c r="Q96">
        <f>RegistrationByDate!S98</f>
        <v>13</v>
      </c>
      <c r="R96">
        <f t="shared" si="24"/>
        <v>95</v>
      </c>
      <c r="S96" s="24">
        <f t="shared" si="23"/>
        <v>43528</v>
      </c>
      <c r="T96" s="25" t="e">
        <f t="shared" si="16"/>
        <v>#N/A</v>
      </c>
      <c r="U96" s="25" t="e">
        <f t="shared" si="17"/>
        <v>#N/A</v>
      </c>
      <c r="V96" s="25" t="e">
        <f t="shared" si="18"/>
        <v>#N/A</v>
      </c>
      <c r="W96" s="25" t="e">
        <f t="shared" si="19"/>
        <v>#N/A</v>
      </c>
      <c r="X96" s="25" t="e">
        <f t="shared" si="20"/>
        <v>#N/A</v>
      </c>
      <c r="Y96" s="25" t="e">
        <f t="shared" si="21"/>
        <v>#N/A</v>
      </c>
      <c r="Z96" s="25">
        <f t="shared" si="22"/>
        <v>0.1368421052631579</v>
      </c>
    </row>
    <row r="97" spans="1:26">
      <c r="A97" s="24">
        <f>RegistrationByDate!A99</f>
        <v>43529</v>
      </c>
      <c r="B97">
        <f>RegistrationByDate!B99</f>
        <v>0</v>
      </c>
      <c r="C97" t="e">
        <f>RegistrationByDate!C99</f>
        <v>#N/A</v>
      </c>
      <c r="D97">
        <f>RegistrationByDate!D99</f>
        <v>0</v>
      </c>
      <c r="E97" t="e">
        <f>RegistrationByDate!E99</f>
        <v>#N/A</v>
      </c>
      <c r="F97">
        <f>RegistrationByDate!F99</f>
        <v>0</v>
      </c>
      <c r="G97" t="e">
        <f>RegistrationByDate!G99</f>
        <v>#N/A</v>
      </c>
      <c r="H97">
        <f>RegistrationByDate!H99</f>
        <v>0</v>
      </c>
      <c r="I97" t="e">
        <f>RegistrationByDate!I99</f>
        <v>#N/A</v>
      </c>
      <c r="J97">
        <f>RegistrationByDate!J99</f>
        <v>0</v>
      </c>
      <c r="K97" t="e">
        <f>RegistrationByDate!K99</f>
        <v>#N/A</v>
      </c>
      <c r="L97">
        <f>RegistrationByDate!L99</f>
        <v>0</v>
      </c>
      <c r="M97" t="e">
        <f>RegistrationByDate!M99</f>
        <v>#N/A</v>
      </c>
      <c r="N97">
        <f>RegistrationByDate!N99</f>
        <v>0</v>
      </c>
      <c r="O97" t="e">
        <f>RegistrationByDate!O99</f>
        <v>#N/A</v>
      </c>
      <c r="P97" t="e">
        <f>RegistrationByDate!Q99</f>
        <v>#N/A</v>
      </c>
      <c r="Q97">
        <f>RegistrationByDate!S99</f>
        <v>13</v>
      </c>
      <c r="R97">
        <f t="shared" si="24"/>
        <v>96</v>
      </c>
      <c r="S97" s="24">
        <f t="shared" si="23"/>
        <v>43529</v>
      </c>
      <c r="T97" s="25" t="e">
        <f t="shared" si="16"/>
        <v>#N/A</v>
      </c>
      <c r="U97" s="25" t="e">
        <f t="shared" si="17"/>
        <v>#N/A</v>
      </c>
      <c r="V97" s="25" t="e">
        <f t="shared" si="18"/>
        <v>#N/A</v>
      </c>
      <c r="W97" s="25" t="e">
        <f t="shared" si="19"/>
        <v>#N/A</v>
      </c>
      <c r="X97" s="25" t="e">
        <f t="shared" si="20"/>
        <v>#N/A</v>
      </c>
      <c r="Y97" s="25" t="e">
        <f t="shared" si="21"/>
        <v>#N/A</v>
      </c>
      <c r="Z97" s="25">
        <f t="shared" si="22"/>
        <v>0.13541666666666666</v>
      </c>
    </row>
    <row r="98" spans="1:26">
      <c r="A98" s="24">
        <f>RegistrationByDate!A100</f>
        <v>43530</v>
      </c>
      <c r="B98">
        <f>RegistrationByDate!B100</f>
        <v>0</v>
      </c>
      <c r="C98" t="e">
        <f>RegistrationByDate!C100</f>
        <v>#N/A</v>
      </c>
      <c r="D98">
        <f>RegistrationByDate!D100</f>
        <v>0</v>
      </c>
      <c r="E98" t="e">
        <f>RegistrationByDate!E100</f>
        <v>#N/A</v>
      </c>
      <c r="F98">
        <f>RegistrationByDate!F100</f>
        <v>0</v>
      </c>
      <c r="G98" t="e">
        <f>RegistrationByDate!G100</f>
        <v>#N/A</v>
      </c>
      <c r="H98">
        <f>RegistrationByDate!H100</f>
        <v>0</v>
      </c>
      <c r="I98" t="e">
        <f>RegistrationByDate!I100</f>
        <v>#N/A</v>
      </c>
      <c r="J98">
        <f>RegistrationByDate!J100</f>
        <v>0</v>
      </c>
      <c r="K98" t="e">
        <f>RegistrationByDate!K100</f>
        <v>#N/A</v>
      </c>
      <c r="L98">
        <f>RegistrationByDate!L100</f>
        <v>0</v>
      </c>
      <c r="M98" t="e">
        <f>RegistrationByDate!M100</f>
        <v>#N/A</v>
      </c>
      <c r="N98">
        <f>RegistrationByDate!N100</f>
        <v>0</v>
      </c>
      <c r="O98" t="e">
        <f>RegistrationByDate!O100</f>
        <v>#N/A</v>
      </c>
      <c r="P98" t="e">
        <f>RegistrationByDate!Q100</f>
        <v>#N/A</v>
      </c>
      <c r="Q98">
        <f>RegistrationByDate!S100</f>
        <v>13</v>
      </c>
      <c r="R98">
        <f t="shared" si="24"/>
        <v>97</v>
      </c>
      <c r="S98" s="24">
        <f t="shared" si="23"/>
        <v>43530</v>
      </c>
      <c r="T98" s="25" t="e">
        <f t="shared" ref="T98:T129" si="25">C98/$R98</f>
        <v>#N/A</v>
      </c>
      <c r="U98" s="25" t="e">
        <f t="shared" ref="U98:U129" si="26">E98/$R98</f>
        <v>#N/A</v>
      </c>
      <c r="V98" s="25" t="e">
        <f t="shared" ref="V98:V129" si="27">G98/$R98</f>
        <v>#N/A</v>
      </c>
      <c r="W98" s="25" t="e">
        <f t="shared" ref="W98:W129" si="28">M98/$R98</f>
        <v>#N/A</v>
      </c>
      <c r="X98" s="25" t="e">
        <f t="shared" ref="X98:X129" si="29">O98/$R98</f>
        <v>#N/A</v>
      </c>
      <c r="Y98" s="25" t="e">
        <f t="shared" ref="Y98:Y129" si="30">P98/$R98</f>
        <v>#N/A</v>
      </c>
      <c r="Z98" s="25">
        <f t="shared" ref="Z98:Z129" si="31">Q98/$R98</f>
        <v>0.13402061855670103</v>
      </c>
    </row>
    <row r="99" spans="1:26">
      <c r="A99" s="24">
        <f>RegistrationByDate!A101</f>
        <v>43531</v>
      </c>
      <c r="B99">
        <f>RegistrationByDate!B101</f>
        <v>0</v>
      </c>
      <c r="C99" t="e">
        <f>RegistrationByDate!C101</f>
        <v>#N/A</v>
      </c>
      <c r="D99">
        <f>RegistrationByDate!D101</f>
        <v>0</v>
      </c>
      <c r="E99" t="e">
        <f>RegistrationByDate!E101</f>
        <v>#N/A</v>
      </c>
      <c r="F99">
        <f>RegistrationByDate!F101</f>
        <v>0</v>
      </c>
      <c r="G99" t="e">
        <f>RegistrationByDate!G101</f>
        <v>#N/A</v>
      </c>
      <c r="H99">
        <f>RegistrationByDate!H101</f>
        <v>0</v>
      </c>
      <c r="I99" t="e">
        <f>RegistrationByDate!I101</f>
        <v>#N/A</v>
      </c>
      <c r="J99">
        <f>RegistrationByDate!J101</f>
        <v>0</v>
      </c>
      <c r="K99" t="e">
        <f>RegistrationByDate!K101</f>
        <v>#N/A</v>
      </c>
      <c r="L99">
        <f>RegistrationByDate!L101</f>
        <v>0</v>
      </c>
      <c r="M99" t="e">
        <f>RegistrationByDate!M101</f>
        <v>#N/A</v>
      </c>
      <c r="N99">
        <f>RegistrationByDate!N101</f>
        <v>0</v>
      </c>
      <c r="O99" t="e">
        <f>RegistrationByDate!O101</f>
        <v>#N/A</v>
      </c>
      <c r="P99" t="e">
        <f>RegistrationByDate!Q101</f>
        <v>#N/A</v>
      </c>
      <c r="Q99">
        <f>RegistrationByDate!S101</f>
        <v>13</v>
      </c>
      <c r="R99">
        <f t="shared" si="24"/>
        <v>98</v>
      </c>
      <c r="S99" s="24">
        <f t="shared" si="23"/>
        <v>43531</v>
      </c>
      <c r="T99" s="25" t="e">
        <f t="shared" si="25"/>
        <v>#N/A</v>
      </c>
      <c r="U99" s="25" t="e">
        <f t="shared" si="26"/>
        <v>#N/A</v>
      </c>
      <c r="V99" s="25" t="e">
        <f t="shared" si="27"/>
        <v>#N/A</v>
      </c>
      <c r="W99" s="25" t="e">
        <f t="shared" si="28"/>
        <v>#N/A</v>
      </c>
      <c r="X99" s="25" t="e">
        <f t="shared" si="29"/>
        <v>#N/A</v>
      </c>
      <c r="Y99" s="25" t="e">
        <f t="shared" si="30"/>
        <v>#N/A</v>
      </c>
      <c r="Z99" s="25">
        <f t="shared" si="31"/>
        <v>0.1326530612244898</v>
      </c>
    </row>
    <row r="100" spans="1:26">
      <c r="A100" s="24">
        <f>RegistrationByDate!A102</f>
        <v>43532</v>
      </c>
      <c r="B100">
        <f>RegistrationByDate!B102</f>
        <v>0</v>
      </c>
      <c r="C100" t="e">
        <f>RegistrationByDate!C102</f>
        <v>#N/A</v>
      </c>
      <c r="D100">
        <f>RegistrationByDate!D102</f>
        <v>0</v>
      </c>
      <c r="E100" t="e">
        <f>RegistrationByDate!E102</f>
        <v>#N/A</v>
      </c>
      <c r="F100">
        <f>RegistrationByDate!F102</f>
        <v>0</v>
      </c>
      <c r="G100" t="e">
        <f>RegistrationByDate!G102</f>
        <v>#N/A</v>
      </c>
      <c r="H100">
        <f>RegistrationByDate!H102</f>
        <v>0</v>
      </c>
      <c r="I100" t="e">
        <f>RegistrationByDate!I102</f>
        <v>#N/A</v>
      </c>
      <c r="J100">
        <f>RegistrationByDate!J102</f>
        <v>0</v>
      </c>
      <c r="K100" t="e">
        <f>RegistrationByDate!K102</f>
        <v>#N/A</v>
      </c>
      <c r="L100">
        <f>RegistrationByDate!L102</f>
        <v>0</v>
      </c>
      <c r="M100" t="e">
        <f>RegistrationByDate!M102</f>
        <v>#N/A</v>
      </c>
      <c r="N100">
        <f>RegistrationByDate!N102</f>
        <v>0</v>
      </c>
      <c r="O100" t="e">
        <f>RegistrationByDate!O102</f>
        <v>#N/A</v>
      </c>
      <c r="P100" t="e">
        <f>RegistrationByDate!Q102</f>
        <v>#N/A</v>
      </c>
      <c r="Q100">
        <f>RegistrationByDate!S102</f>
        <v>13</v>
      </c>
      <c r="R100">
        <f t="shared" si="24"/>
        <v>99</v>
      </c>
      <c r="S100" s="24">
        <f t="shared" si="23"/>
        <v>43532</v>
      </c>
      <c r="T100" s="25" t="e">
        <f t="shared" si="25"/>
        <v>#N/A</v>
      </c>
      <c r="U100" s="25" t="e">
        <f t="shared" si="26"/>
        <v>#N/A</v>
      </c>
      <c r="V100" s="25" t="e">
        <f t="shared" si="27"/>
        <v>#N/A</v>
      </c>
      <c r="W100" s="25" t="e">
        <f t="shared" si="28"/>
        <v>#N/A</v>
      </c>
      <c r="X100" s="25" t="e">
        <f t="shared" si="29"/>
        <v>#N/A</v>
      </c>
      <c r="Y100" s="25" t="e">
        <f t="shared" si="30"/>
        <v>#N/A</v>
      </c>
      <c r="Z100" s="25">
        <f t="shared" si="31"/>
        <v>0.13131313131313133</v>
      </c>
    </row>
    <row r="101" spans="1:26">
      <c r="A101" s="24">
        <f>RegistrationByDate!A103</f>
        <v>43533</v>
      </c>
      <c r="B101">
        <f>RegistrationByDate!B103</f>
        <v>0</v>
      </c>
      <c r="C101" t="e">
        <f>RegistrationByDate!C103</f>
        <v>#N/A</v>
      </c>
      <c r="D101">
        <f>RegistrationByDate!D103</f>
        <v>0</v>
      </c>
      <c r="E101" t="e">
        <f>RegistrationByDate!E103</f>
        <v>#N/A</v>
      </c>
      <c r="F101">
        <f>RegistrationByDate!F103</f>
        <v>0</v>
      </c>
      <c r="G101" t="e">
        <f>RegistrationByDate!G103</f>
        <v>#N/A</v>
      </c>
      <c r="H101">
        <f>RegistrationByDate!H103</f>
        <v>0</v>
      </c>
      <c r="I101" t="e">
        <f>RegistrationByDate!I103</f>
        <v>#N/A</v>
      </c>
      <c r="J101">
        <f>RegistrationByDate!J103</f>
        <v>0</v>
      </c>
      <c r="K101" t="e">
        <f>RegistrationByDate!K103</f>
        <v>#N/A</v>
      </c>
      <c r="L101">
        <f>RegistrationByDate!L103</f>
        <v>0</v>
      </c>
      <c r="M101" t="e">
        <f>RegistrationByDate!M103</f>
        <v>#N/A</v>
      </c>
      <c r="N101">
        <f>RegistrationByDate!N103</f>
        <v>0</v>
      </c>
      <c r="O101" t="e">
        <f>RegistrationByDate!O103</f>
        <v>#N/A</v>
      </c>
      <c r="P101" t="e">
        <f>RegistrationByDate!Q103</f>
        <v>#N/A</v>
      </c>
      <c r="Q101">
        <f>RegistrationByDate!S103</f>
        <v>13</v>
      </c>
      <c r="R101">
        <f t="shared" si="24"/>
        <v>100</v>
      </c>
      <c r="S101" s="24">
        <f t="shared" si="23"/>
        <v>43533</v>
      </c>
      <c r="T101" s="25" t="e">
        <f t="shared" si="25"/>
        <v>#N/A</v>
      </c>
      <c r="U101" s="25" t="e">
        <f t="shared" si="26"/>
        <v>#N/A</v>
      </c>
      <c r="V101" s="25" t="e">
        <f t="shared" si="27"/>
        <v>#N/A</v>
      </c>
      <c r="W101" s="25" t="e">
        <f t="shared" si="28"/>
        <v>#N/A</v>
      </c>
      <c r="X101" s="25" t="e">
        <f t="shared" si="29"/>
        <v>#N/A</v>
      </c>
      <c r="Y101" s="25" t="e">
        <f t="shared" si="30"/>
        <v>#N/A</v>
      </c>
      <c r="Z101" s="25">
        <f t="shared" si="31"/>
        <v>0.13</v>
      </c>
    </row>
    <row r="102" spans="1:26">
      <c r="A102" s="24">
        <f>RegistrationByDate!A104</f>
        <v>43534</v>
      </c>
      <c r="B102">
        <f>RegistrationByDate!B104</f>
        <v>0</v>
      </c>
      <c r="C102" t="e">
        <f>RegistrationByDate!C104</f>
        <v>#N/A</v>
      </c>
      <c r="D102">
        <f>RegistrationByDate!D104</f>
        <v>0</v>
      </c>
      <c r="E102" t="e">
        <f>RegistrationByDate!E104</f>
        <v>#N/A</v>
      </c>
      <c r="F102">
        <f>RegistrationByDate!F104</f>
        <v>0</v>
      </c>
      <c r="G102" t="e">
        <f>RegistrationByDate!G104</f>
        <v>#N/A</v>
      </c>
      <c r="H102">
        <f>RegistrationByDate!H104</f>
        <v>0</v>
      </c>
      <c r="I102" t="e">
        <f>RegistrationByDate!I104</f>
        <v>#N/A</v>
      </c>
      <c r="J102">
        <f>RegistrationByDate!J104</f>
        <v>0</v>
      </c>
      <c r="K102" t="e">
        <f>RegistrationByDate!K104</f>
        <v>#N/A</v>
      </c>
      <c r="L102">
        <f>RegistrationByDate!L104</f>
        <v>0</v>
      </c>
      <c r="M102" t="e">
        <f>RegistrationByDate!M104</f>
        <v>#N/A</v>
      </c>
      <c r="N102">
        <f>RegistrationByDate!N104</f>
        <v>0</v>
      </c>
      <c r="O102" t="e">
        <f>RegistrationByDate!O104</f>
        <v>#N/A</v>
      </c>
      <c r="P102" t="e">
        <f>RegistrationByDate!Q104</f>
        <v>#N/A</v>
      </c>
      <c r="Q102">
        <f>RegistrationByDate!S104</f>
        <v>13</v>
      </c>
      <c r="R102">
        <f t="shared" si="24"/>
        <v>101</v>
      </c>
      <c r="S102" s="24">
        <f t="shared" si="23"/>
        <v>43534</v>
      </c>
      <c r="T102" s="25" t="e">
        <f t="shared" si="25"/>
        <v>#N/A</v>
      </c>
      <c r="U102" s="25" t="e">
        <f t="shared" si="26"/>
        <v>#N/A</v>
      </c>
      <c r="V102" s="25" t="e">
        <f t="shared" si="27"/>
        <v>#N/A</v>
      </c>
      <c r="W102" s="25" t="e">
        <f t="shared" si="28"/>
        <v>#N/A</v>
      </c>
      <c r="X102" s="25" t="e">
        <f t="shared" si="29"/>
        <v>#N/A</v>
      </c>
      <c r="Y102" s="25" t="e">
        <f t="shared" si="30"/>
        <v>#N/A</v>
      </c>
      <c r="Z102" s="25">
        <f t="shared" si="31"/>
        <v>0.12871287128712872</v>
      </c>
    </row>
    <row r="103" spans="1:26">
      <c r="A103" s="24">
        <f>RegistrationByDate!A105</f>
        <v>43535</v>
      </c>
      <c r="B103">
        <f>RegistrationByDate!B105</f>
        <v>0</v>
      </c>
      <c r="C103" t="e">
        <f>RegistrationByDate!C105</f>
        <v>#N/A</v>
      </c>
      <c r="D103">
        <f>RegistrationByDate!D105</f>
        <v>0</v>
      </c>
      <c r="E103" t="e">
        <f>RegistrationByDate!E105</f>
        <v>#N/A</v>
      </c>
      <c r="F103">
        <f>RegistrationByDate!F105</f>
        <v>0</v>
      </c>
      <c r="G103" t="e">
        <f>RegistrationByDate!G105</f>
        <v>#N/A</v>
      </c>
      <c r="H103">
        <f>RegistrationByDate!H105</f>
        <v>0</v>
      </c>
      <c r="I103" t="e">
        <f>RegistrationByDate!I105</f>
        <v>#N/A</v>
      </c>
      <c r="J103">
        <f>RegistrationByDate!J105</f>
        <v>0</v>
      </c>
      <c r="K103" t="e">
        <f>RegistrationByDate!K105</f>
        <v>#N/A</v>
      </c>
      <c r="L103">
        <f>RegistrationByDate!L105</f>
        <v>0</v>
      </c>
      <c r="M103" t="e">
        <f>RegistrationByDate!M105</f>
        <v>#N/A</v>
      </c>
      <c r="N103">
        <f>RegistrationByDate!N105</f>
        <v>0</v>
      </c>
      <c r="O103" t="e">
        <f>RegistrationByDate!O105</f>
        <v>#N/A</v>
      </c>
      <c r="P103" t="e">
        <f>RegistrationByDate!Q105</f>
        <v>#N/A</v>
      </c>
      <c r="Q103">
        <f>RegistrationByDate!S105</f>
        <v>13</v>
      </c>
      <c r="R103">
        <f t="shared" si="24"/>
        <v>102</v>
      </c>
      <c r="S103" s="24">
        <f t="shared" si="23"/>
        <v>43535</v>
      </c>
      <c r="T103" s="25" t="e">
        <f t="shared" si="25"/>
        <v>#N/A</v>
      </c>
      <c r="U103" s="25" t="e">
        <f t="shared" si="26"/>
        <v>#N/A</v>
      </c>
      <c r="V103" s="25" t="e">
        <f t="shared" si="27"/>
        <v>#N/A</v>
      </c>
      <c r="W103" s="25" t="e">
        <f t="shared" si="28"/>
        <v>#N/A</v>
      </c>
      <c r="X103" s="25" t="e">
        <f t="shared" si="29"/>
        <v>#N/A</v>
      </c>
      <c r="Y103" s="25" t="e">
        <f t="shared" si="30"/>
        <v>#N/A</v>
      </c>
      <c r="Z103" s="25">
        <f t="shared" si="31"/>
        <v>0.12745098039215685</v>
      </c>
    </row>
    <row r="104" spans="1:26">
      <c r="A104" s="24">
        <f>RegistrationByDate!A106</f>
        <v>43536</v>
      </c>
      <c r="B104">
        <f>RegistrationByDate!B106</f>
        <v>0</v>
      </c>
      <c r="C104" t="e">
        <f>RegistrationByDate!C106</f>
        <v>#N/A</v>
      </c>
      <c r="D104">
        <f>RegistrationByDate!D106</f>
        <v>0</v>
      </c>
      <c r="E104" t="e">
        <f>RegistrationByDate!E106</f>
        <v>#N/A</v>
      </c>
      <c r="F104">
        <f>RegistrationByDate!F106</f>
        <v>0</v>
      </c>
      <c r="G104" t="e">
        <f>RegistrationByDate!G106</f>
        <v>#N/A</v>
      </c>
      <c r="H104">
        <f>RegistrationByDate!H106</f>
        <v>0</v>
      </c>
      <c r="I104" t="e">
        <f>RegistrationByDate!I106</f>
        <v>#N/A</v>
      </c>
      <c r="J104">
        <f>RegistrationByDate!J106</f>
        <v>0</v>
      </c>
      <c r="K104" t="e">
        <f>RegistrationByDate!K106</f>
        <v>#N/A</v>
      </c>
      <c r="L104">
        <f>RegistrationByDate!L106</f>
        <v>0</v>
      </c>
      <c r="M104" t="e">
        <f>RegistrationByDate!M106</f>
        <v>#N/A</v>
      </c>
      <c r="N104">
        <f>RegistrationByDate!N106</f>
        <v>0</v>
      </c>
      <c r="O104" t="e">
        <f>RegistrationByDate!O106</f>
        <v>#N/A</v>
      </c>
      <c r="P104" t="e">
        <f>RegistrationByDate!Q106</f>
        <v>#N/A</v>
      </c>
      <c r="Q104">
        <f>RegistrationByDate!S106</f>
        <v>13</v>
      </c>
      <c r="R104">
        <f t="shared" si="24"/>
        <v>103</v>
      </c>
      <c r="S104" s="24">
        <f t="shared" si="23"/>
        <v>43536</v>
      </c>
      <c r="T104" s="25" t="e">
        <f t="shared" si="25"/>
        <v>#N/A</v>
      </c>
      <c r="U104" s="25" t="e">
        <f t="shared" si="26"/>
        <v>#N/A</v>
      </c>
      <c r="V104" s="25" t="e">
        <f t="shared" si="27"/>
        <v>#N/A</v>
      </c>
      <c r="W104" s="25" t="e">
        <f t="shared" si="28"/>
        <v>#N/A</v>
      </c>
      <c r="X104" s="25" t="e">
        <f t="shared" si="29"/>
        <v>#N/A</v>
      </c>
      <c r="Y104" s="25" t="e">
        <f t="shared" si="30"/>
        <v>#N/A</v>
      </c>
      <c r="Z104" s="25">
        <f t="shared" si="31"/>
        <v>0.12621359223300971</v>
      </c>
    </row>
    <row r="105" spans="1:26">
      <c r="A105" s="24">
        <f>RegistrationByDate!A107</f>
        <v>43537</v>
      </c>
      <c r="B105">
        <f>RegistrationByDate!B107</f>
        <v>0</v>
      </c>
      <c r="C105" t="e">
        <f>RegistrationByDate!C107</f>
        <v>#N/A</v>
      </c>
      <c r="D105">
        <f>RegistrationByDate!D107</f>
        <v>0</v>
      </c>
      <c r="E105" t="e">
        <f>RegistrationByDate!E107</f>
        <v>#N/A</v>
      </c>
      <c r="F105">
        <f>RegistrationByDate!F107</f>
        <v>0</v>
      </c>
      <c r="G105" t="e">
        <f>RegistrationByDate!G107</f>
        <v>#N/A</v>
      </c>
      <c r="H105">
        <f>RegistrationByDate!H107</f>
        <v>0</v>
      </c>
      <c r="I105" t="e">
        <f>RegistrationByDate!I107</f>
        <v>#N/A</v>
      </c>
      <c r="J105">
        <f>RegistrationByDate!J107</f>
        <v>0</v>
      </c>
      <c r="K105" t="e">
        <f>RegistrationByDate!K107</f>
        <v>#N/A</v>
      </c>
      <c r="L105">
        <f>RegistrationByDate!L107</f>
        <v>0</v>
      </c>
      <c r="M105" t="e">
        <f>RegistrationByDate!M107</f>
        <v>#N/A</v>
      </c>
      <c r="N105">
        <f>RegistrationByDate!N107</f>
        <v>0</v>
      </c>
      <c r="O105" t="e">
        <f>RegistrationByDate!O107</f>
        <v>#N/A</v>
      </c>
      <c r="P105" t="e">
        <f>RegistrationByDate!Q107</f>
        <v>#N/A</v>
      </c>
      <c r="Q105">
        <f>RegistrationByDate!S107</f>
        <v>13</v>
      </c>
      <c r="R105">
        <f t="shared" si="24"/>
        <v>104</v>
      </c>
      <c r="S105" s="24">
        <f t="shared" si="23"/>
        <v>43537</v>
      </c>
      <c r="T105" s="25" t="e">
        <f t="shared" si="25"/>
        <v>#N/A</v>
      </c>
      <c r="U105" s="25" t="e">
        <f t="shared" si="26"/>
        <v>#N/A</v>
      </c>
      <c r="V105" s="25" t="e">
        <f t="shared" si="27"/>
        <v>#N/A</v>
      </c>
      <c r="W105" s="25" t="e">
        <f t="shared" si="28"/>
        <v>#N/A</v>
      </c>
      <c r="X105" s="25" t="e">
        <f t="shared" si="29"/>
        <v>#N/A</v>
      </c>
      <c r="Y105" s="25" t="e">
        <f t="shared" si="30"/>
        <v>#N/A</v>
      </c>
      <c r="Z105" s="25">
        <f t="shared" si="31"/>
        <v>0.125</v>
      </c>
    </row>
    <row r="106" spans="1:26">
      <c r="A106" s="24">
        <f>RegistrationByDate!A108</f>
        <v>43538</v>
      </c>
      <c r="B106">
        <f>RegistrationByDate!B108</f>
        <v>0</v>
      </c>
      <c r="C106" t="e">
        <f>RegistrationByDate!C108</f>
        <v>#N/A</v>
      </c>
      <c r="D106">
        <f>RegistrationByDate!D108</f>
        <v>0</v>
      </c>
      <c r="E106" t="e">
        <f>RegistrationByDate!E108</f>
        <v>#N/A</v>
      </c>
      <c r="F106">
        <f>RegistrationByDate!F108</f>
        <v>0</v>
      </c>
      <c r="G106" t="e">
        <f>RegistrationByDate!G108</f>
        <v>#N/A</v>
      </c>
      <c r="H106">
        <f>RegistrationByDate!H108</f>
        <v>0</v>
      </c>
      <c r="I106" t="e">
        <f>RegistrationByDate!I108</f>
        <v>#N/A</v>
      </c>
      <c r="J106">
        <f>RegistrationByDate!J108</f>
        <v>0</v>
      </c>
      <c r="K106" t="e">
        <f>RegistrationByDate!K108</f>
        <v>#N/A</v>
      </c>
      <c r="L106">
        <f>RegistrationByDate!L108</f>
        <v>0</v>
      </c>
      <c r="M106" t="e">
        <f>RegistrationByDate!M108</f>
        <v>#N/A</v>
      </c>
      <c r="N106">
        <f>RegistrationByDate!N108</f>
        <v>0</v>
      </c>
      <c r="O106" t="e">
        <f>RegistrationByDate!O108</f>
        <v>#N/A</v>
      </c>
      <c r="P106" t="e">
        <f>RegistrationByDate!Q108</f>
        <v>#N/A</v>
      </c>
      <c r="Q106">
        <f>RegistrationByDate!S108</f>
        <v>13</v>
      </c>
      <c r="R106">
        <f t="shared" si="24"/>
        <v>105</v>
      </c>
      <c r="S106" s="24">
        <f t="shared" si="23"/>
        <v>43538</v>
      </c>
      <c r="T106" s="25" t="e">
        <f t="shared" si="25"/>
        <v>#N/A</v>
      </c>
      <c r="U106" s="25" t="e">
        <f t="shared" si="26"/>
        <v>#N/A</v>
      </c>
      <c r="V106" s="25" t="e">
        <f t="shared" si="27"/>
        <v>#N/A</v>
      </c>
      <c r="W106" s="25" t="e">
        <f t="shared" si="28"/>
        <v>#N/A</v>
      </c>
      <c r="X106" s="25" t="e">
        <f t="shared" si="29"/>
        <v>#N/A</v>
      </c>
      <c r="Y106" s="25" t="e">
        <f t="shared" si="30"/>
        <v>#N/A</v>
      </c>
      <c r="Z106" s="25">
        <f t="shared" si="31"/>
        <v>0.12380952380952381</v>
      </c>
    </row>
    <row r="107" spans="1:26">
      <c r="A107" s="24">
        <f>RegistrationByDate!A109</f>
        <v>43539</v>
      </c>
      <c r="B107">
        <f>RegistrationByDate!B109</f>
        <v>0</v>
      </c>
      <c r="C107" t="e">
        <f>RegistrationByDate!C109</f>
        <v>#N/A</v>
      </c>
      <c r="D107">
        <f>RegistrationByDate!D109</f>
        <v>0</v>
      </c>
      <c r="E107" t="e">
        <f>RegistrationByDate!E109</f>
        <v>#N/A</v>
      </c>
      <c r="F107">
        <f>RegistrationByDate!F109</f>
        <v>0</v>
      </c>
      <c r="G107" t="e">
        <f>RegistrationByDate!G109</f>
        <v>#N/A</v>
      </c>
      <c r="H107">
        <f>RegistrationByDate!H109</f>
        <v>0</v>
      </c>
      <c r="I107" t="e">
        <f>RegistrationByDate!I109</f>
        <v>#N/A</v>
      </c>
      <c r="J107">
        <f>RegistrationByDate!J109</f>
        <v>0</v>
      </c>
      <c r="K107" t="e">
        <f>RegistrationByDate!K109</f>
        <v>#N/A</v>
      </c>
      <c r="L107">
        <f>RegistrationByDate!L109</f>
        <v>0</v>
      </c>
      <c r="M107" t="e">
        <f>RegistrationByDate!M109</f>
        <v>#N/A</v>
      </c>
      <c r="N107">
        <f>RegistrationByDate!N109</f>
        <v>0</v>
      </c>
      <c r="O107" t="e">
        <f>RegistrationByDate!O109</f>
        <v>#N/A</v>
      </c>
      <c r="P107" t="e">
        <f>RegistrationByDate!Q109</f>
        <v>#N/A</v>
      </c>
      <c r="Q107">
        <f>RegistrationByDate!S109</f>
        <v>13</v>
      </c>
      <c r="R107">
        <f t="shared" si="24"/>
        <v>106</v>
      </c>
      <c r="S107" s="24">
        <f t="shared" si="23"/>
        <v>43539</v>
      </c>
      <c r="T107" s="25" t="e">
        <f t="shared" si="25"/>
        <v>#N/A</v>
      </c>
      <c r="U107" s="25" t="e">
        <f t="shared" si="26"/>
        <v>#N/A</v>
      </c>
      <c r="V107" s="25" t="e">
        <f t="shared" si="27"/>
        <v>#N/A</v>
      </c>
      <c r="W107" s="25" t="e">
        <f t="shared" si="28"/>
        <v>#N/A</v>
      </c>
      <c r="X107" s="25" t="e">
        <f t="shared" si="29"/>
        <v>#N/A</v>
      </c>
      <c r="Y107" s="25" t="e">
        <f t="shared" si="30"/>
        <v>#N/A</v>
      </c>
      <c r="Z107" s="25">
        <f t="shared" si="31"/>
        <v>0.12264150943396226</v>
      </c>
    </row>
    <row r="108" spans="1:26">
      <c r="A108" s="24">
        <f>RegistrationByDate!A110</f>
        <v>43540</v>
      </c>
      <c r="B108">
        <f>RegistrationByDate!B110</f>
        <v>0</v>
      </c>
      <c r="C108" t="e">
        <f>RegistrationByDate!C110</f>
        <v>#N/A</v>
      </c>
      <c r="D108">
        <f>RegistrationByDate!D110</f>
        <v>0</v>
      </c>
      <c r="E108" t="e">
        <f>RegistrationByDate!E110</f>
        <v>#N/A</v>
      </c>
      <c r="F108">
        <f>RegistrationByDate!F110</f>
        <v>0</v>
      </c>
      <c r="G108" t="e">
        <f>RegistrationByDate!G110</f>
        <v>#N/A</v>
      </c>
      <c r="H108">
        <f>RegistrationByDate!H110</f>
        <v>0</v>
      </c>
      <c r="I108" t="e">
        <f>RegistrationByDate!I110</f>
        <v>#N/A</v>
      </c>
      <c r="J108">
        <f>RegistrationByDate!J110</f>
        <v>0</v>
      </c>
      <c r="K108" t="e">
        <f>RegistrationByDate!K110</f>
        <v>#N/A</v>
      </c>
      <c r="L108">
        <f>RegistrationByDate!L110</f>
        <v>0</v>
      </c>
      <c r="M108" t="e">
        <f>RegistrationByDate!M110</f>
        <v>#N/A</v>
      </c>
      <c r="N108">
        <f>RegistrationByDate!N110</f>
        <v>0</v>
      </c>
      <c r="O108" t="e">
        <f>RegistrationByDate!O110</f>
        <v>#N/A</v>
      </c>
      <c r="P108" t="e">
        <f>RegistrationByDate!Q110</f>
        <v>#N/A</v>
      </c>
      <c r="Q108">
        <f>RegistrationByDate!S110</f>
        <v>13</v>
      </c>
      <c r="R108">
        <f t="shared" si="24"/>
        <v>107</v>
      </c>
      <c r="S108" s="24">
        <f t="shared" si="23"/>
        <v>43540</v>
      </c>
      <c r="T108" s="25" t="e">
        <f t="shared" si="25"/>
        <v>#N/A</v>
      </c>
      <c r="U108" s="25" t="e">
        <f t="shared" si="26"/>
        <v>#N/A</v>
      </c>
      <c r="V108" s="25" t="e">
        <f t="shared" si="27"/>
        <v>#N/A</v>
      </c>
      <c r="W108" s="25" t="e">
        <f t="shared" si="28"/>
        <v>#N/A</v>
      </c>
      <c r="X108" s="25" t="e">
        <f t="shared" si="29"/>
        <v>#N/A</v>
      </c>
      <c r="Y108" s="25" t="e">
        <f t="shared" si="30"/>
        <v>#N/A</v>
      </c>
      <c r="Z108" s="25">
        <f t="shared" si="31"/>
        <v>0.12149532710280374</v>
      </c>
    </row>
    <row r="109" spans="1:26">
      <c r="A109" s="24">
        <f>RegistrationByDate!A111</f>
        <v>43541</v>
      </c>
      <c r="B109">
        <f>RegistrationByDate!B111</f>
        <v>0</v>
      </c>
      <c r="C109" t="e">
        <f>RegistrationByDate!C111</f>
        <v>#N/A</v>
      </c>
      <c r="D109">
        <f>RegistrationByDate!D111</f>
        <v>0</v>
      </c>
      <c r="E109" t="e">
        <f>RegistrationByDate!E111</f>
        <v>#N/A</v>
      </c>
      <c r="F109">
        <f>RegistrationByDate!F111</f>
        <v>0</v>
      </c>
      <c r="G109" t="e">
        <f>RegistrationByDate!G111</f>
        <v>#N/A</v>
      </c>
      <c r="H109">
        <f>RegistrationByDate!H111</f>
        <v>0</v>
      </c>
      <c r="I109" t="e">
        <f>RegistrationByDate!I111</f>
        <v>#N/A</v>
      </c>
      <c r="J109">
        <f>RegistrationByDate!J111</f>
        <v>0</v>
      </c>
      <c r="K109" t="e">
        <f>RegistrationByDate!K111</f>
        <v>#N/A</v>
      </c>
      <c r="L109">
        <f>RegistrationByDate!L111</f>
        <v>0</v>
      </c>
      <c r="M109" t="e">
        <f>RegistrationByDate!M111</f>
        <v>#N/A</v>
      </c>
      <c r="N109">
        <f>RegistrationByDate!N111</f>
        <v>0</v>
      </c>
      <c r="O109" t="e">
        <f>RegistrationByDate!O111</f>
        <v>#N/A</v>
      </c>
      <c r="P109" t="e">
        <f>RegistrationByDate!Q111</f>
        <v>#N/A</v>
      </c>
      <c r="Q109">
        <f>RegistrationByDate!S111</f>
        <v>13</v>
      </c>
      <c r="R109">
        <f t="shared" si="24"/>
        <v>108</v>
      </c>
      <c r="S109" s="24">
        <f t="shared" si="23"/>
        <v>43541</v>
      </c>
      <c r="T109" s="25" t="e">
        <f t="shared" si="25"/>
        <v>#N/A</v>
      </c>
      <c r="U109" s="25" t="e">
        <f t="shared" si="26"/>
        <v>#N/A</v>
      </c>
      <c r="V109" s="25" t="e">
        <f t="shared" si="27"/>
        <v>#N/A</v>
      </c>
      <c r="W109" s="25" t="e">
        <f t="shared" si="28"/>
        <v>#N/A</v>
      </c>
      <c r="X109" s="25" t="e">
        <f t="shared" si="29"/>
        <v>#N/A</v>
      </c>
      <c r="Y109" s="25" t="e">
        <f t="shared" si="30"/>
        <v>#N/A</v>
      </c>
      <c r="Z109" s="25">
        <f t="shared" si="31"/>
        <v>0.12037037037037036</v>
      </c>
    </row>
    <row r="110" spans="1:26">
      <c r="A110" s="24">
        <f>RegistrationByDate!A112</f>
        <v>43542</v>
      </c>
      <c r="B110">
        <f>RegistrationByDate!B112</f>
        <v>0</v>
      </c>
      <c r="C110" t="e">
        <f>RegistrationByDate!C112</f>
        <v>#N/A</v>
      </c>
      <c r="D110">
        <f>RegistrationByDate!D112</f>
        <v>0</v>
      </c>
      <c r="E110" t="e">
        <f>RegistrationByDate!E112</f>
        <v>#N/A</v>
      </c>
      <c r="F110">
        <f>RegistrationByDate!F112</f>
        <v>0</v>
      </c>
      <c r="G110" t="e">
        <f>RegistrationByDate!G112</f>
        <v>#N/A</v>
      </c>
      <c r="H110">
        <f>RegistrationByDate!H112</f>
        <v>0</v>
      </c>
      <c r="I110" t="e">
        <f>RegistrationByDate!I112</f>
        <v>#N/A</v>
      </c>
      <c r="J110">
        <f>RegistrationByDate!J112</f>
        <v>0</v>
      </c>
      <c r="K110" t="e">
        <f>RegistrationByDate!K112</f>
        <v>#N/A</v>
      </c>
      <c r="L110">
        <f>RegistrationByDate!L112</f>
        <v>0</v>
      </c>
      <c r="M110" t="e">
        <f>RegistrationByDate!M112</f>
        <v>#N/A</v>
      </c>
      <c r="N110">
        <f>RegistrationByDate!N112</f>
        <v>0</v>
      </c>
      <c r="O110" t="e">
        <f>RegistrationByDate!O112</f>
        <v>#N/A</v>
      </c>
      <c r="P110" t="e">
        <f>RegistrationByDate!Q112</f>
        <v>#N/A</v>
      </c>
      <c r="Q110">
        <f>RegistrationByDate!S112</f>
        <v>13</v>
      </c>
      <c r="R110">
        <f t="shared" si="24"/>
        <v>109</v>
      </c>
      <c r="S110" s="24">
        <f t="shared" si="23"/>
        <v>43542</v>
      </c>
      <c r="T110" s="25" t="e">
        <f t="shared" si="25"/>
        <v>#N/A</v>
      </c>
      <c r="U110" s="25" t="e">
        <f t="shared" si="26"/>
        <v>#N/A</v>
      </c>
      <c r="V110" s="25" t="e">
        <f t="shared" si="27"/>
        <v>#N/A</v>
      </c>
      <c r="W110" s="25" t="e">
        <f t="shared" si="28"/>
        <v>#N/A</v>
      </c>
      <c r="X110" s="25" t="e">
        <f t="shared" si="29"/>
        <v>#N/A</v>
      </c>
      <c r="Y110" s="25" t="e">
        <f t="shared" si="30"/>
        <v>#N/A</v>
      </c>
      <c r="Z110" s="25">
        <f t="shared" si="31"/>
        <v>0.11926605504587157</v>
      </c>
    </row>
    <row r="111" spans="1:26">
      <c r="A111" s="24">
        <f>RegistrationByDate!A113</f>
        <v>43543</v>
      </c>
      <c r="B111">
        <f>RegistrationByDate!B113</f>
        <v>0</v>
      </c>
      <c r="C111" t="e">
        <f>RegistrationByDate!C113</f>
        <v>#N/A</v>
      </c>
      <c r="D111">
        <f>RegistrationByDate!D113</f>
        <v>0</v>
      </c>
      <c r="E111" t="e">
        <f>RegistrationByDate!E113</f>
        <v>#N/A</v>
      </c>
      <c r="F111">
        <f>RegistrationByDate!F113</f>
        <v>0</v>
      </c>
      <c r="G111" t="e">
        <f>RegistrationByDate!G113</f>
        <v>#N/A</v>
      </c>
      <c r="H111">
        <f>RegistrationByDate!H113</f>
        <v>0</v>
      </c>
      <c r="I111" t="e">
        <f>RegistrationByDate!I113</f>
        <v>#N/A</v>
      </c>
      <c r="J111">
        <f>RegistrationByDate!J113</f>
        <v>0</v>
      </c>
      <c r="K111" t="e">
        <f>RegistrationByDate!K113</f>
        <v>#N/A</v>
      </c>
      <c r="L111">
        <f>RegistrationByDate!L113</f>
        <v>0</v>
      </c>
      <c r="M111" t="e">
        <f>RegistrationByDate!M113</f>
        <v>#N/A</v>
      </c>
      <c r="N111">
        <f>RegistrationByDate!N113</f>
        <v>0</v>
      </c>
      <c r="O111" t="e">
        <f>RegistrationByDate!O113</f>
        <v>#N/A</v>
      </c>
      <c r="P111" t="e">
        <f>RegistrationByDate!Q113</f>
        <v>#N/A</v>
      </c>
      <c r="Q111">
        <f>RegistrationByDate!S113</f>
        <v>13</v>
      </c>
      <c r="R111">
        <f t="shared" si="24"/>
        <v>110</v>
      </c>
      <c r="S111" s="24">
        <f t="shared" si="23"/>
        <v>43543</v>
      </c>
      <c r="T111" s="25" t="e">
        <f t="shared" si="25"/>
        <v>#N/A</v>
      </c>
      <c r="U111" s="25" t="e">
        <f t="shared" si="26"/>
        <v>#N/A</v>
      </c>
      <c r="V111" s="25" t="e">
        <f t="shared" si="27"/>
        <v>#N/A</v>
      </c>
      <c r="W111" s="25" t="e">
        <f t="shared" si="28"/>
        <v>#N/A</v>
      </c>
      <c r="X111" s="25" t="e">
        <f t="shared" si="29"/>
        <v>#N/A</v>
      </c>
      <c r="Y111" s="25" t="e">
        <f t="shared" si="30"/>
        <v>#N/A</v>
      </c>
      <c r="Z111" s="25">
        <f t="shared" si="31"/>
        <v>0.11818181818181818</v>
      </c>
    </row>
    <row r="112" spans="1:26">
      <c r="A112" s="24">
        <f>RegistrationByDate!A114</f>
        <v>43544</v>
      </c>
      <c r="B112">
        <f>RegistrationByDate!B114</f>
        <v>0</v>
      </c>
      <c r="C112" t="e">
        <f>RegistrationByDate!C114</f>
        <v>#N/A</v>
      </c>
      <c r="D112">
        <f>RegistrationByDate!D114</f>
        <v>0</v>
      </c>
      <c r="E112" t="e">
        <f>RegistrationByDate!E114</f>
        <v>#N/A</v>
      </c>
      <c r="F112">
        <f>RegistrationByDate!F114</f>
        <v>0</v>
      </c>
      <c r="G112" t="e">
        <f>RegistrationByDate!G114</f>
        <v>#N/A</v>
      </c>
      <c r="H112">
        <f>RegistrationByDate!H114</f>
        <v>0</v>
      </c>
      <c r="I112" t="e">
        <f>RegistrationByDate!I114</f>
        <v>#N/A</v>
      </c>
      <c r="J112">
        <f>RegistrationByDate!J114</f>
        <v>0</v>
      </c>
      <c r="K112" t="e">
        <f>RegistrationByDate!K114</f>
        <v>#N/A</v>
      </c>
      <c r="L112">
        <f>RegistrationByDate!L114</f>
        <v>0</v>
      </c>
      <c r="M112" t="e">
        <f>RegistrationByDate!M114</f>
        <v>#N/A</v>
      </c>
      <c r="N112">
        <f>RegistrationByDate!N114</f>
        <v>0</v>
      </c>
      <c r="O112" t="e">
        <f>RegistrationByDate!O114</f>
        <v>#N/A</v>
      </c>
      <c r="P112" t="e">
        <f>RegistrationByDate!Q114</f>
        <v>#N/A</v>
      </c>
      <c r="Q112">
        <f>RegistrationByDate!S114</f>
        <v>13</v>
      </c>
      <c r="R112">
        <f t="shared" si="24"/>
        <v>111</v>
      </c>
      <c r="S112" s="24">
        <f t="shared" si="23"/>
        <v>43544</v>
      </c>
      <c r="T112" s="25" t="e">
        <f t="shared" si="25"/>
        <v>#N/A</v>
      </c>
      <c r="U112" s="25" t="e">
        <f t="shared" si="26"/>
        <v>#N/A</v>
      </c>
      <c r="V112" s="25" t="e">
        <f t="shared" si="27"/>
        <v>#N/A</v>
      </c>
      <c r="W112" s="25" t="e">
        <f t="shared" si="28"/>
        <v>#N/A</v>
      </c>
      <c r="X112" s="25" t="e">
        <f t="shared" si="29"/>
        <v>#N/A</v>
      </c>
      <c r="Y112" s="25" t="e">
        <f t="shared" si="30"/>
        <v>#N/A</v>
      </c>
      <c r="Z112" s="25">
        <f t="shared" si="31"/>
        <v>0.11711711711711711</v>
      </c>
    </row>
    <row r="113" spans="1:26">
      <c r="A113" s="24">
        <f>RegistrationByDate!A115</f>
        <v>43545</v>
      </c>
      <c r="B113">
        <f>RegistrationByDate!B115</f>
        <v>0</v>
      </c>
      <c r="C113" t="e">
        <f>RegistrationByDate!C115</f>
        <v>#N/A</v>
      </c>
      <c r="D113">
        <f>RegistrationByDate!D115</f>
        <v>0</v>
      </c>
      <c r="E113" t="e">
        <f>RegistrationByDate!E115</f>
        <v>#N/A</v>
      </c>
      <c r="F113">
        <f>RegistrationByDate!F115</f>
        <v>0</v>
      </c>
      <c r="G113" t="e">
        <f>RegistrationByDate!G115</f>
        <v>#N/A</v>
      </c>
      <c r="H113">
        <f>RegistrationByDate!H115</f>
        <v>0</v>
      </c>
      <c r="I113" t="e">
        <f>RegistrationByDate!I115</f>
        <v>#N/A</v>
      </c>
      <c r="J113">
        <f>RegistrationByDate!J115</f>
        <v>0</v>
      </c>
      <c r="K113" t="e">
        <f>RegistrationByDate!K115</f>
        <v>#N/A</v>
      </c>
      <c r="L113">
        <f>RegistrationByDate!L115</f>
        <v>0</v>
      </c>
      <c r="M113" t="e">
        <f>RegistrationByDate!M115</f>
        <v>#N/A</v>
      </c>
      <c r="N113">
        <f>RegistrationByDate!N115</f>
        <v>0</v>
      </c>
      <c r="O113" t="e">
        <f>RegistrationByDate!O115</f>
        <v>#N/A</v>
      </c>
      <c r="P113" t="e">
        <f>RegistrationByDate!Q115</f>
        <v>#N/A</v>
      </c>
      <c r="Q113">
        <f>RegistrationByDate!S115</f>
        <v>13</v>
      </c>
      <c r="R113">
        <f t="shared" si="24"/>
        <v>112</v>
      </c>
      <c r="S113" s="24">
        <f t="shared" si="23"/>
        <v>43545</v>
      </c>
      <c r="T113" s="25" t="e">
        <f t="shared" si="25"/>
        <v>#N/A</v>
      </c>
      <c r="U113" s="25" t="e">
        <f t="shared" si="26"/>
        <v>#N/A</v>
      </c>
      <c r="V113" s="25" t="e">
        <f t="shared" si="27"/>
        <v>#N/A</v>
      </c>
      <c r="W113" s="25" t="e">
        <f t="shared" si="28"/>
        <v>#N/A</v>
      </c>
      <c r="X113" s="25" t="e">
        <f t="shared" si="29"/>
        <v>#N/A</v>
      </c>
      <c r="Y113" s="25" t="e">
        <f t="shared" si="30"/>
        <v>#N/A</v>
      </c>
      <c r="Z113" s="25">
        <f t="shared" si="31"/>
        <v>0.11607142857142858</v>
      </c>
    </row>
    <row r="114" spans="1:26">
      <c r="A114" s="24">
        <f>RegistrationByDate!A116</f>
        <v>43546</v>
      </c>
      <c r="B114">
        <f>RegistrationByDate!B116</f>
        <v>0</v>
      </c>
      <c r="C114" t="e">
        <f>RegistrationByDate!C116</f>
        <v>#N/A</v>
      </c>
      <c r="D114">
        <f>RegistrationByDate!D116</f>
        <v>0</v>
      </c>
      <c r="E114" t="e">
        <f>RegistrationByDate!E116</f>
        <v>#N/A</v>
      </c>
      <c r="F114">
        <f>RegistrationByDate!F116</f>
        <v>0</v>
      </c>
      <c r="G114" t="e">
        <f>RegistrationByDate!G116</f>
        <v>#N/A</v>
      </c>
      <c r="H114">
        <f>RegistrationByDate!H116</f>
        <v>0</v>
      </c>
      <c r="I114" t="e">
        <f>RegistrationByDate!I116</f>
        <v>#N/A</v>
      </c>
      <c r="J114">
        <f>RegistrationByDate!J116</f>
        <v>0</v>
      </c>
      <c r="K114" t="e">
        <f>RegistrationByDate!K116</f>
        <v>#N/A</v>
      </c>
      <c r="L114">
        <f>RegistrationByDate!L116</f>
        <v>0</v>
      </c>
      <c r="M114" t="e">
        <f>RegistrationByDate!M116</f>
        <v>#N/A</v>
      </c>
      <c r="N114">
        <f>RegistrationByDate!N116</f>
        <v>0</v>
      </c>
      <c r="O114" t="e">
        <f>RegistrationByDate!O116</f>
        <v>#N/A</v>
      </c>
      <c r="P114" t="e">
        <f>RegistrationByDate!Q116</f>
        <v>#N/A</v>
      </c>
      <c r="Q114">
        <f>RegistrationByDate!S116</f>
        <v>13</v>
      </c>
      <c r="R114">
        <f t="shared" si="24"/>
        <v>113</v>
      </c>
      <c r="S114" s="24">
        <f t="shared" si="23"/>
        <v>43546</v>
      </c>
      <c r="T114" s="25" t="e">
        <f t="shared" si="25"/>
        <v>#N/A</v>
      </c>
      <c r="U114" s="25" t="e">
        <f t="shared" si="26"/>
        <v>#N/A</v>
      </c>
      <c r="V114" s="25" t="e">
        <f t="shared" si="27"/>
        <v>#N/A</v>
      </c>
      <c r="W114" s="25" t="e">
        <f t="shared" si="28"/>
        <v>#N/A</v>
      </c>
      <c r="X114" s="25" t="e">
        <f t="shared" si="29"/>
        <v>#N/A</v>
      </c>
      <c r="Y114" s="25" t="e">
        <f t="shared" si="30"/>
        <v>#N/A</v>
      </c>
      <c r="Z114" s="25">
        <f t="shared" si="31"/>
        <v>0.11504424778761062</v>
      </c>
    </row>
    <row r="115" spans="1:26">
      <c r="A115" s="24">
        <f>RegistrationByDate!A117</f>
        <v>43547</v>
      </c>
      <c r="B115">
        <f>RegistrationByDate!B117</f>
        <v>0</v>
      </c>
      <c r="C115" t="e">
        <f>RegistrationByDate!C117</f>
        <v>#N/A</v>
      </c>
      <c r="D115">
        <f>RegistrationByDate!D117</f>
        <v>0</v>
      </c>
      <c r="E115" t="e">
        <f>RegistrationByDate!E117</f>
        <v>#N/A</v>
      </c>
      <c r="F115">
        <f>RegistrationByDate!F117</f>
        <v>0</v>
      </c>
      <c r="G115" t="e">
        <f>RegistrationByDate!G117</f>
        <v>#N/A</v>
      </c>
      <c r="H115">
        <f>RegistrationByDate!H117</f>
        <v>0</v>
      </c>
      <c r="I115" t="e">
        <f>RegistrationByDate!I117</f>
        <v>#N/A</v>
      </c>
      <c r="J115">
        <f>RegistrationByDate!J117</f>
        <v>0</v>
      </c>
      <c r="K115" t="e">
        <f>RegistrationByDate!K117</f>
        <v>#N/A</v>
      </c>
      <c r="L115">
        <f>RegistrationByDate!L117</f>
        <v>0</v>
      </c>
      <c r="M115" t="e">
        <f>RegistrationByDate!M117</f>
        <v>#N/A</v>
      </c>
      <c r="N115">
        <f>RegistrationByDate!N117</f>
        <v>0</v>
      </c>
      <c r="O115" t="e">
        <f>RegistrationByDate!O117</f>
        <v>#N/A</v>
      </c>
      <c r="P115" t="e">
        <f>RegistrationByDate!Q117</f>
        <v>#N/A</v>
      </c>
      <c r="Q115">
        <f>RegistrationByDate!S117</f>
        <v>13</v>
      </c>
      <c r="R115">
        <f t="shared" si="24"/>
        <v>114</v>
      </c>
      <c r="S115" s="24">
        <f t="shared" si="23"/>
        <v>43547</v>
      </c>
      <c r="T115" s="25" t="e">
        <f t="shared" si="25"/>
        <v>#N/A</v>
      </c>
      <c r="U115" s="25" t="e">
        <f t="shared" si="26"/>
        <v>#N/A</v>
      </c>
      <c r="V115" s="25" t="e">
        <f t="shared" si="27"/>
        <v>#N/A</v>
      </c>
      <c r="W115" s="25" t="e">
        <f t="shared" si="28"/>
        <v>#N/A</v>
      </c>
      <c r="X115" s="25" t="e">
        <f t="shared" si="29"/>
        <v>#N/A</v>
      </c>
      <c r="Y115" s="25" t="e">
        <f t="shared" si="30"/>
        <v>#N/A</v>
      </c>
      <c r="Z115" s="25">
        <f t="shared" si="31"/>
        <v>0.11403508771929824</v>
      </c>
    </row>
    <row r="116" spans="1:26">
      <c r="A116" s="24">
        <f>RegistrationByDate!A118</f>
        <v>43548</v>
      </c>
      <c r="B116">
        <f>RegistrationByDate!B118</f>
        <v>0</v>
      </c>
      <c r="C116" t="e">
        <f>RegistrationByDate!C118</f>
        <v>#N/A</v>
      </c>
      <c r="D116">
        <f>RegistrationByDate!D118</f>
        <v>0</v>
      </c>
      <c r="E116" t="e">
        <f>RegistrationByDate!E118</f>
        <v>#N/A</v>
      </c>
      <c r="F116">
        <f>RegistrationByDate!F118</f>
        <v>0</v>
      </c>
      <c r="G116" t="e">
        <f>RegistrationByDate!G118</f>
        <v>#N/A</v>
      </c>
      <c r="H116">
        <f>RegistrationByDate!H118</f>
        <v>0</v>
      </c>
      <c r="I116" t="e">
        <f>RegistrationByDate!I118</f>
        <v>#N/A</v>
      </c>
      <c r="J116">
        <f>RegistrationByDate!J118</f>
        <v>0</v>
      </c>
      <c r="K116" t="e">
        <f>RegistrationByDate!K118</f>
        <v>#N/A</v>
      </c>
      <c r="L116">
        <f>RegistrationByDate!L118</f>
        <v>0</v>
      </c>
      <c r="M116" t="e">
        <f>RegistrationByDate!M118</f>
        <v>#N/A</v>
      </c>
      <c r="N116">
        <f>RegistrationByDate!N118</f>
        <v>0</v>
      </c>
      <c r="O116" t="e">
        <f>RegistrationByDate!O118</f>
        <v>#N/A</v>
      </c>
      <c r="P116" t="e">
        <f>RegistrationByDate!Q118</f>
        <v>#N/A</v>
      </c>
      <c r="Q116">
        <f>RegistrationByDate!S118</f>
        <v>13</v>
      </c>
      <c r="R116">
        <f t="shared" si="24"/>
        <v>115</v>
      </c>
      <c r="S116" s="24">
        <f t="shared" si="23"/>
        <v>43548</v>
      </c>
      <c r="T116" s="25" t="e">
        <f t="shared" si="25"/>
        <v>#N/A</v>
      </c>
      <c r="U116" s="25" t="e">
        <f t="shared" si="26"/>
        <v>#N/A</v>
      </c>
      <c r="V116" s="25" t="e">
        <f t="shared" si="27"/>
        <v>#N/A</v>
      </c>
      <c r="W116" s="25" t="e">
        <f t="shared" si="28"/>
        <v>#N/A</v>
      </c>
      <c r="X116" s="25" t="e">
        <f t="shared" si="29"/>
        <v>#N/A</v>
      </c>
      <c r="Y116" s="25" t="e">
        <f t="shared" si="30"/>
        <v>#N/A</v>
      </c>
      <c r="Z116" s="25">
        <f t="shared" si="31"/>
        <v>0.11304347826086956</v>
      </c>
    </row>
    <row r="117" spans="1:26">
      <c r="A117" s="24">
        <f>RegistrationByDate!A119</f>
        <v>43549</v>
      </c>
      <c r="B117">
        <f>RegistrationByDate!B119</f>
        <v>0</v>
      </c>
      <c r="C117" t="e">
        <f>RegistrationByDate!C119</f>
        <v>#N/A</v>
      </c>
      <c r="D117">
        <f>RegistrationByDate!D119</f>
        <v>0</v>
      </c>
      <c r="E117" t="e">
        <f>RegistrationByDate!E119</f>
        <v>#N/A</v>
      </c>
      <c r="F117">
        <f>RegistrationByDate!F119</f>
        <v>0</v>
      </c>
      <c r="G117" t="e">
        <f>RegistrationByDate!G119</f>
        <v>#N/A</v>
      </c>
      <c r="H117">
        <f>RegistrationByDate!H119</f>
        <v>0</v>
      </c>
      <c r="I117" t="e">
        <f>RegistrationByDate!I119</f>
        <v>#N/A</v>
      </c>
      <c r="J117">
        <f>RegistrationByDate!J119</f>
        <v>0</v>
      </c>
      <c r="K117" t="e">
        <f>RegistrationByDate!K119</f>
        <v>#N/A</v>
      </c>
      <c r="L117">
        <f>RegistrationByDate!L119</f>
        <v>0</v>
      </c>
      <c r="M117" t="e">
        <f>RegistrationByDate!M119</f>
        <v>#N/A</v>
      </c>
      <c r="N117">
        <f>RegistrationByDate!N119</f>
        <v>0</v>
      </c>
      <c r="O117" t="e">
        <f>RegistrationByDate!O119</f>
        <v>#N/A</v>
      </c>
      <c r="P117" t="e">
        <f>RegistrationByDate!Q119</f>
        <v>#N/A</v>
      </c>
      <c r="Q117">
        <f>RegistrationByDate!S119</f>
        <v>13</v>
      </c>
      <c r="R117">
        <f t="shared" si="24"/>
        <v>116</v>
      </c>
      <c r="S117" s="24">
        <f t="shared" si="23"/>
        <v>43549</v>
      </c>
      <c r="T117" s="25" t="e">
        <f t="shared" si="25"/>
        <v>#N/A</v>
      </c>
      <c r="U117" s="25" t="e">
        <f t="shared" si="26"/>
        <v>#N/A</v>
      </c>
      <c r="V117" s="25" t="e">
        <f t="shared" si="27"/>
        <v>#N/A</v>
      </c>
      <c r="W117" s="25" t="e">
        <f t="shared" si="28"/>
        <v>#N/A</v>
      </c>
      <c r="X117" s="25" t="e">
        <f t="shared" si="29"/>
        <v>#N/A</v>
      </c>
      <c r="Y117" s="25" t="e">
        <f t="shared" si="30"/>
        <v>#N/A</v>
      </c>
      <c r="Z117" s="25">
        <f t="shared" si="31"/>
        <v>0.11206896551724138</v>
      </c>
    </row>
    <row r="118" spans="1:26">
      <c r="A118" s="24">
        <f>RegistrationByDate!A120</f>
        <v>43550</v>
      </c>
      <c r="B118">
        <f>RegistrationByDate!B120</f>
        <v>0</v>
      </c>
      <c r="C118" t="e">
        <f>RegistrationByDate!C120</f>
        <v>#N/A</v>
      </c>
      <c r="D118">
        <f>RegistrationByDate!D120</f>
        <v>0</v>
      </c>
      <c r="E118" t="e">
        <f>RegistrationByDate!E120</f>
        <v>#N/A</v>
      </c>
      <c r="F118">
        <f>RegistrationByDate!F120</f>
        <v>0</v>
      </c>
      <c r="G118" t="e">
        <f>RegistrationByDate!G120</f>
        <v>#N/A</v>
      </c>
      <c r="H118">
        <f>RegistrationByDate!H120</f>
        <v>0</v>
      </c>
      <c r="I118" t="e">
        <f>RegistrationByDate!I120</f>
        <v>#N/A</v>
      </c>
      <c r="J118">
        <f>RegistrationByDate!J120</f>
        <v>0</v>
      </c>
      <c r="K118" t="e">
        <f>RegistrationByDate!K120</f>
        <v>#N/A</v>
      </c>
      <c r="L118">
        <f>RegistrationByDate!L120</f>
        <v>0</v>
      </c>
      <c r="M118" t="e">
        <f>RegistrationByDate!M120</f>
        <v>#N/A</v>
      </c>
      <c r="N118">
        <f>RegistrationByDate!N120</f>
        <v>0</v>
      </c>
      <c r="O118" t="e">
        <f>RegistrationByDate!O120</f>
        <v>#N/A</v>
      </c>
      <c r="P118" t="e">
        <f>RegistrationByDate!Q120</f>
        <v>#N/A</v>
      </c>
      <c r="Q118">
        <f>RegistrationByDate!S120</f>
        <v>13</v>
      </c>
      <c r="R118">
        <f t="shared" si="24"/>
        <v>117</v>
      </c>
      <c r="S118" s="24">
        <f t="shared" si="23"/>
        <v>43550</v>
      </c>
      <c r="T118" s="25" t="e">
        <f t="shared" si="25"/>
        <v>#N/A</v>
      </c>
      <c r="U118" s="25" t="e">
        <f t="shared" si="26"/>
        <v>#N/A</v>
      </c>
      <c r="V118" s="25" t="e">
        <f t="shared" si="27"/>
        <v>#N/A</v>
      </c>
      <c r="W118" s="25" t="e">
        <f t="shared" si="28"/>
        <v>#N/A</v>
      </c>
      <c r="X118" s="25" t="e">
        <f t="shared" si="29"/>
        <v>#N/A</v>
      </c>
      <c r="Y118" s="25" t="e">
        <f t="shared" si="30"/>
        <v>#N/A</v>
      </c>
      <c r="Z118" s="25">
        <f t="shared" si="31"/>
        <v>0.1111111111111111</v>
      </c>
    </row>
    <row r="119" spans="1:26">
      <c r="A119" s="24">
        <f>RegistrationByDate!A121</f>
        <v>43551</v>
      </c>
      <c r="B119">
        <f>RegistrationByDate!B121</f>
        <v>0</v>
      </c>
      <c r="C119" t="e">
        <f>RegistrationByDate!C121</f>
        <v>#N/A</v>
      </c>
      <c r="D119">
        <f>RegistrationByDate!D121</f>
        <v>0</v>
      </c>
      <c r="E119" t="e">
        <f>RegistrationByDate!E121</f>
        <v>#N/A</v>
      </c>
      <c r="F119">
        <f>RegistrationByDate!F121</f>
        <v>0</v>
      </c>
      <c r="G119" t="e">
        <f>RegistrationByDate!G121</f>
        <v>#N/A</v>
      </c>
      <c r="H119">
        <f>RegistrationByDate!H121</f>
        <v>0</v>
      </c>
      <c r="I119" t="e">
        <f>RegistrationByDate!I121</f>
        <v>#N/A</v>
      </c>
      <c r="J119">
        <f>RegistrationByDate!J121</f>
        <v>0</v>
      </c>
      <c r="K119" t="e">
        <f>RegistrationByDate!K121</f>
        <v>#N/A</v>
      </c>
      <c r="L119">
        <f>RegistrationByDate!L121</f>
        <v>0</v>
      </c>
      <c r="M119" t="e">
        <f>RegistrationByDate!M121</f>
        <v>#N/A</v>
      </c>
      <c r="N119">
        <f>RegistrationByDate!N121</f>
        <v>0</v>
      </c>
      <c r="O119" t="e">
        <f>RegistrationByDate!O121</f>
        <v>#N/A</v>
      </c>
      <c r="P119" t="e">
        <f>RegistrationByDate!Q121</f>
        <v>#N/A</v>
      </c>
      <c r="Q119">
        <f>RegistrationByDate!S121</f>
        <v>13</v>
      </c>
      <c r="R119">
        <f t="shared" si="24"/>
        <v>118</v>
      </c>
      <c r="S119" s="24">
        <f t="shared" si="23"/>
        <v>43551</v>
      </c>
      <c r="T119" s="25" t="e">
        <f t="shared" si="25"/>
        <v>#N/A</v>
      </c>
      <c r="U119" s="25" t="e">
        <f t="shared" si="26"/>
        <v>#N/A</v>
      </c>
      <c r="V119" s="25" t="e">
        <f t="shared" si="27"/>
        <v>#N/A</v>
      </c>
      <c r="W119" s="25" t="e">
        <f t="shared" si="28"/>
        <v>#N/A</v>
      </c>
      <c r="X119" s="25" t="e">
        <f t="shared" si="29"/>
        <v>#N/A</v>
      </c>
      <c r="Y119" s="25" t="e">
        <f t="shared" si="30"/>
        <v>#N/A</v>
      </c>
      <c r="Z119" s="25">
        <f t="shared" si="31"/>
        <v>0.11016949152542373</v>
      </c>
    </row>
    <row r="120" spans="1:26">
      <c r="A120" s="24">
        <f>RegistrationByDate!A122</f>
        <v>43552</v>
      </c>
      <c r="B120">
        <f>RegistrationByDate!B122</f>
        <v>0</v>
      </c>
      <c r="C120" t="e">
        <f>RegistrationByDate!C122</f>
        <v>#N/A</v>
      </c>
      <c r="D120">
        <f>RegistrationByDate!D122</f>
        <v>0</v>
      </c>
      <c r="E120" t="e">
        <f>RegistrationByDate!E122</f>
        <v>#N/A</v>
      </c>
      <c r="F120">
        <f>RegistrationByDate!F122</f>
        <v>0</v>
      </c>
      <c r="G120" t="e">
        <f>RegistrationByDate!G122</f>
        <v>#N/A</v>
      </c>
      <c r="H120">
        <f>RegistrationByDate!H122</f>
        <v>0</v>
      </c>
      <c r="I120" t="e">
        <f>RegistrationByDate!I122</f>
        <v>#N/A</v>
      </c>
      <c r="J120">
        <f>RegistrationByDate!J122</f>
        <v>0</v>
      </c>
      <c r="K120" t="e">
        <f>RegistrationByDate!K122</f>
        <v>#N/A</v>
      </c>
      <c r="L120">
        <f>RegistrationByDate!L122</f>
        <v>0</v>
      </c>
      <c r="M120" t="e">
        <f>RegistrationByDate!M122</f>
        <v>#N/A</v>
      </c>
      <c r="N120">
        <f>RegistrationByDate!N122</f>
        <v>0</v>
      </c>
      <c r="O120" t="e">
        <f>RegistrationByDate!O122</f>
        <v>#N/A</v>
      </c>
      <c r="P120" t="e">
        <f>RegistrationByDate!Q122</f>
        <v>#N/A</v>
      </c>
      <c r="Q120">
        <f>RegistrationByDate!S122</f>
        <v>13</v>
      </c>
      <c r="R120">
        <f t="shared" si="24"/>
        <v>119</v>
      </c>
      <c r="S120" s="24">
        <f t="shared" si="23"/>
        <v>43552</v>
      </c>
      <c r="T120" s="25" t="e">
        <f t="shared" si="25"/>
        <v>#N/A</v>
      </c>
      <c r="U120" s="25" t="e">
        <f t="shared" si="26"/>
        <v>#N/A</v>
      </c>
      <c r="V120" s="25" t="e">
        <f t="shared" si="27"/>
        <v>#N/A</v>
      </c>
      <c r="W120" s="25" t="e">
        <f t="shared" si="28"/>
        <v>#N/A</v>
      </c>
      <c r="X120" s="25" t="e">
        <f t="shared" si="29"/>
        <v>#N/A</v>
      </c>
      <c r="Y120" s="25" t="e">
        <f t="shared" si="30"/>
        <v>#N/A</v>
      </c>
      <c r="Z120" s="25">
        <f t="shared" si="31"/>
        <v>0.1092436974789916</v>
      </c>
    </row>
    <row r="121" spans="1:26">
      <c r="A121" s="24">
        <f>RegistrationByDate!A123</f>
        <v>43553</v>
      </c>
      <c r="B121">
        <f>RegistrationByDate!B123</f>
        <v>0</v>
      </c>
      <c r="C121" t="e">
        <f>RegistrationByDate!C123</f>
        <v>#N/A</v>
      </c>
      <c r="D121">
        <f>RegistrationByDate!D123</f>
        <v>0</v>
      </c>
      <c r="E121" t="e">
        <f>RegistrationByDate!E123</f>
        <v>#N/A</v>
      </c>
      <c r="F121">
        <f>RegistrationByDate!F123</f>
        <v>0</v>
      </c>
      <c r="G121" t="e">
        <f>RegistrationByDate!G123</f>
        <v>#N/A</v>
      </c>
      <c r="H121">
        <f>RegistrationByDate!H123</f>
        <v>0</v>
      </c>
      <c r="I121" t="e">
        <f>RegistrationByDate!I123</f>
        <v>#N/A</v>
      </c>
      <c r="J121">
        <f>RegistrationByDate!J123</f>
        <v>0</v>
      </c>
      <c r="K121" t="e">
        <f>RegistrationByDate!K123</f>
        <v>#N/A</v>
      </c>
      <c r="L121">
        <f>RegistrationByDate!L123</f>
        <v>0</v>
      </c>
      <c r="M121" t="e">
        <f>RegistrationByDate!M123</f>
        <v>#N/A</v>
      </c>
      <c r="N121">
        <f>RegistrationByDate!N123</f>
        <v>0</v>
      </c>
      <c r="O121" t="e">
        <f>RegistrationByDate!O123</f>
        <v>#N/A</v>
      </c>
      <c r="P121" t="e">
        <f>RegistrationByDate!Q123</f>
        <v>#N/A</v>
      </c>
      <c r="Q121">
        <f>RegistrationByDate!S123</f>
        <v>13</v>
      </c>
      <c r="R121">
        <f t="shared" si="24"/>
        <v>120</v>
      </c>
      <c r="S121" s="24">
        <f t="shared" si="23"/>
        <v>43553</v>
      </c>
      <c r="T121" s="25" t="e">
        <f t="shared" si="25"/>
        <v>#N/A</v>
      </c>
      <c r="U121" s="25" t="e">
        <f t="shared" si="26"/>
        <v>#N/A</v>
      </c>
      <c r="V121" s="25" t="e">
        <f t="shared" si="27"/>
        <v>#N/A</v>
      </c>
      <c r="W121" s="25" t="e">
        <f t="shared" si="28"/>
        <v>#N/A</v>
      </c>
      <c r="X121" s="25" t="e">
        <f t="shared" si="29"/>
        <v>#N/A</v>
      </c>
      <c r="Y121" s="25" t="e">
        <f t="shared" si="30"/>
        <v>#N/A</v>
      </c>
      <c r="Z121" s="25">
        <f t="shared" si="31"/>
        <v>0.10833333333333334</v>
      </c>
    </row>
    <row r="122" spans="1:26">
      <c r="A122" s="24">
        <f>RegistrationByDate!A124</f>
        <v>43554</v>
      </c>
      <c r="B122">
        <f>RegistrationByDate!B124</f>
        <v>0</v>
      </c>
      <c r="C122" t="e">
        <f>RegistrationByDate!C124</f>
        <v>#N/A</v>
      </c>
      <c r="D122">
        <f>RegistrationByDate!D124</f>
        <v>0</v>
      </c>
      <c r="E122" t="e">
        <f>RegistrationByDate!E124</f>
        <v>#N/A</v>
      </c>
      <c r="F122">
        <f>RegistrationByDate!F124</f>
        <v>0</v>
      </c>
      <c r="G122" t="e">
        <f>RegistrationByDate!G124</f>
        <v>#N/A</v>
      </c>
      <c r="H122">
        <f>RegistrationByDate!H124</f>
        <v>0</v>
      </c>
      <c r="I122" t="e">
        <f>RegistrationByDate!I124</f>
        <v>#N/A</v>
      </c>
      <c r="J122">
        <f>RegistrationByDate!J124</f>
        <v>0</v>
      </c>
      <c r="K122" t="e">
        <f>RegistrationByDate!K124</f>
        <v>#N/A</v>
      </c>
      <c r="L122">
        <f>RegistrationByDate!L124</f>
        <v>0</v>
      </c>
      <c r="M122" t="e">
        <f>RegistrationByDate!M124</f>
        <v>#N/A</v>
      </c>
      <c r="N122">
        <f>RegistrationByDate!N124</f>
        <v>0</v>
      </c>
      <c r="O122" t="e">
        <f>RegistrationByDate!O124</f>
        <v>#N/A</v>
      </c>
      <c r="P122" t="e">
        <f>RegistrationByDate!Q124</f>
        <v>#N/A</v>
      </c>
      <c r="Q122">
        <f>RegistrationByDate!S124</f>
        <v>13</v>
      </c>
      <c r="R122">
        <f t="shared" si="24"/>
        <v>121</v>
      </c>
      <c r="S122" s="24">
        <f t="shared" si="23"/>
        <v>43554</v>
      </c>
      <c r="T122" s="25" t="e">
        <f t="shared" si="25"/>
        <v>#N/A</v>
      </c>
      <c r="U122" s="25" t="e">
        <f t="shared" si="26"/>
        <v>#N/A</v>
      </c>
      <c r="V122" s="25" t="e">
        <f t="shared" si="27"/>
        <v>#N/A</v>
      </c>
      <c r="W122" s="25" t="e">
        <f t="shared" si="28"/>
        <v>#N/A</v>
      </c>
      <c r="X122" s="25" t="e">
        <f t="shared" si="29"/>
        <v>#N/A</v>
      </c>
      <c r="Y122" s="25" t="e">
        <f t="shared" si="30"/>
        <v>#N/A</v>
      </c>
      <c r="Z122" s="25">
        <f t="shared" si="31"/>
        <v>0.10743801652892562</v>
      </c>
    </row>
    <row r="123" spans="1:26">
      <c r="A123" s="24">
        <f>RegistrationByDate!A125</f>
        <v>43555</v>
      </c>
      <c r="B123">
        <f>RegistrationByDate!B125</f>
        <v>0</v>
      </c>
      <c r="C123" t="e">
        <f>RegistrationByDate!C125</f>
        <v>#N/A</v>
      </c>
      <c r="D123">
        <f>RegistrationByDate!D125</f>
        <v>0</v>
      </c>
      <c r="E123" t="e">
        <f>RegistrationByDate!E125</f>
        <v>#N/A</v>
      </c>
      <c r="F123">
        <f>RegistrationByDate!F125</f>
        <v>0</v>
      </c>
      <c r="G123" t="e">
        <f>RegistrationByDate!G125</f>
        <v>#N/A</v>
      </c>
      <c r="H123">
        <f>RegistrationByDate!H125</f>
        <v>0</v>
      </c>
      <c r="I123" t="e">
        <f>RegistrationByDate!I125</f>
        <v>#N/A</v>
      </c>
      <c r="J123">
        <f>RegistrationByDate!J125</f>
        <v>0</v>
      </c>
      <c r="K123" t="e">
        <f>RegistrationByDate!K125</f>
        <v>#N/A</v>
      </c>
      <c r="L123">
        <f>RegistrationByDate!L125</f>
        <v>0</v>
      </c>
      <c r="M123" t="e">
        <f>RegistrationByDate!M125</f>
        <v>#N/A</v>
      </c>
      <c r="N123">
        <f>RegistrationByDate!N125</f>
        <v>0</v>
      </c>
      <c r="O123" t="e">
        <f>RegistrationByDate!O125</f>
        <v>#N/A</v>
      </c>
      <c r="P123" t="e">
        <f>RegistrationByDate!Q125</f>
        <v>#N/A</v>
      </c>
      <c r="Q123">
        <f>RegistrationByDate!S125</f>
        <v>13</v>
      </c>
      <c r="R123">
        <f t="shared" si="24"/>
        <v>122</v>
      </c>
      <c r="S123" s="24">
        <f t="shared" si="23"/>
        <v>43555</v>
      </c>
      <c r="T123" s="25" t="e">
        <f t="shared" si="25"/>
        <v>#N/A</v>
      </c>
      <c r="U123" s="25" t="e">
        <f t="shared" si="26"/>
        <v>#N/A</v>
      </c>
      <c r="V123" s="25" t="e">
        <f t="shared" si="27"/>
        <v>#N/A</v>
      </c>
      <c r="W123" s="25" t="e">
        <f t="shared" si="28"/>
        <v>#N/A</v>
      </c>
      <c r="X123" s="25" t="e">
        <f t="shared" si="29"/>
        <v>#N/A</v>
      </c>
      <c r="Y123" s="25" t="e">
        <f t="shared" si="30"/>
        <v>#N/A</v>
      </c>
      <c r="Z123" s="25">
        <f t="shared" si="31"/>
        <v>0.10655737704918032</v>
      </c>
    </row>
    <row r="124" spans="1:26">
      <c r="A124" s="24">
        <f>RegistrationByDate!A126</f>
        <v>43556</v>
      </c>
      <c r="B124">
        <f>RegistrationByDate!B126</f>
        <v>0</v>
      </c>
      <c r="C124" t="e">
        <f>RegistrationByDate!C126</f>
        <v>#N/A</v>
      </c>
      <c r="D124">
        <f>RegistrationByDate!D126</f>
        <v>0</v>
      </c>
      <c r="E124" t="e">
        <f>RegistrationByDate!E126</f>
        <v>#N/A</v>
      </c>
      <c r="F124">
        <f>RegistrationByDate!F126</f>
        <v>0</v>
      </c>
      <c r="G124" t="e">
        <f>RegistrationByDate!G126</f>
        <v>#N/A</v>
      </c>
      <c r="H124">
        <f>RegistrationByDate!H126</f>
        <v>0</v>
      </c>
      <c r="I124" t="e">
        <f>RegistrationByDate!I126</f>
        <v>#N/A</v>
      </c>
      <c r="J124">
        <f>RegistrationByDate!J126</f>
        <v>0</v>
      </c>
      <c r="K124" t="e">
        <f>RegistrationByDate!K126</f>
        <v>#N/A</v>
      </c>
      <c r="L124">
        <f>RegistrationByDate!L126</f>
        <v>0</v>
      </c>
      <c r="M124" t="e">
        <f>RegistrationByDate!M126</f>
        <v>#N/A</v>
      </c>
      <c r="N124">
        <f>RegistrationByDate!N126</f>
        <v>0</v>
      </c>
      <c r="O124" t="e">
        <f>RegistrationByDate!O126</f>
        <v>#N/A</v>
      </c>
      <c r="P124" t="e">
        <f>RegistrationByDate!Q126</f>
        <v>#N/A</v>
      </c>
      <c r="Q124">
        <f>RegistrationByDate!S126</f>
        <v>13</v>
      </c>
      <c r="R124">
        <f t="shared" si="24"/>
        <v>123</v>
      </c>
      <c r="S124" s="24">
        <f t="shared" si="23"/>
        <v>43556</v>
      </c>
      <c r="T124" s="25" t="e">
        <f t="shared" si="25"/>
        <v>#N/A</v>
      </c>
      <c r="U124" s="25" t="e">
        <f t="shared" si="26"/>
        <v>#N/A</v>
      </c>
      <c r="V124" s="25" t="e">
        <f t="shared" si="27"/>
        <v>#N/A</v>
      </c>
      <c r="W124" s="25" t="e">
        <f t="shared" si="28"/>
        <v>#N/A</v>
      </c>
      <c r="X124" s="25" t="e">
        <f t="shared" si="29"/>
        <v>#N/A</v>
      </c>
      <c r="Y124" s="25" t="e">
        <f t="shared" si="30"/>
        <v>#N/A</v>
      </c>
      <c r="Z124" s="25">
        <f t="shared" si="31"/>
        <v>0.10569105691056911</v>
      </c>
    </row>
    <row r="125" spans="1:26">
      <c r="A125" s="24">
        <f>RegistrationByDate!A127</f>
        <v>43557</v>
      </c>
      <c r="B125">
        <f>RegistrationByDate!B127</f>
        <v>0</v>
      </c>
      <c r="C125" t="e">
        <f>RegistrationByDate!C127</f>
        <v>#N/A</v>
      </c>
      <c r="D125">
        <f>RegistrationByDate!D127</f>
        <v>0</v>
      </c>
      <c r="E125" t="e">
        <f>RegistrationByDate!E127</f>
        <v>#N/A</v>
      </c>
      <c r="F125">
        <f>RegistrationByDate!F127</f>
        <v>0</v>
      </c>
      <c r="G125" t="e">
        <f>RegistrationByDate!G127</f>
        <v>#N/A</v>
      </c>
      <c r="H125">
        <f>RegistrationByDate!H127</f>
        <v>0</v>
      </c>
      <c r="I125" t="e">
        <f>RegistrationByDate!I127</f>
        <v>#N/A</v>
      </c>
      <c r="J125">
        <f>RegistrationByDate!J127</f>
        <v>0</v>
      </c>
      <c r="K125" t="e">
        <f>RegistrationByDate!K127</f>
        <v>#N/A</v>
      </c>
      <c r="L125">
        <f>RegistrationByDate!L127</f>
        <v>0</v>
      </c>
      <c r="M125" t="e">
        <f>RegistrationByDate!M127</f>
        <v>#N/A</v>
      </c>
      <c r="N125">
        <f>RegistrationByDate!N127</f>
        <v>0</v>
      </c>
      <c r="O125" t="e">
        <f>RegistrationByDate!O127</f>
        <v>#N/A</v>
      </c>
      <c r="P125" t="e">
        <f>RegistrationByDate!Q127</f>
        <v>#N/A</v>
      </c>
      <c r="Q125">
        <f>RegistrationByDate!S127</f>
        <v>13</v>
      </c>
      <c r="R125">
        <f t="shared" si="24"/>
        <v>124</v>
      </c>
      <c r="S125" s="24">
        <f t="shared" si="23"/>
        <v>43557</v>
      </c>
      <c r="T125" s="25" t="e">
        <f t="shared" si="25"/>
        <v>#N/A</v>
      </c>
      <c r="U125" s="25" t="e">
        <f t="shared" si="26"/>
        <v>#N/A</v>
      </c>
      <c r="V125" s="25" t="e">
        <f t="shared" si="27"/>
        <v>#N/A</v>
      </c>
      <c r="W125" s="25" t="e">
        <f t="shared" si="28"/>
        <v>#N/A</v>
      </c>
      <c r="X125" s="25" t="e">
        <f t="shared" si="29"/>
        <v>#N/A</v>
      </c>
      <c r="Y125" s="25" t="e">
        <f t="shared" si="30"/>
        <v>#N/A</v>
      </c>
      <c r="Z125" s="25">
        <f t="shared" si="31"/>
        <v>0.10483870967741936</v>
      </c>
    </row>
    <row r="126" spans="1:26">
      <c r="A126" s="24">
        <f>RegistrationByDate!A128</f>
        <v>43558</v>
      </c>
      <c r="B126">
        <f>RegistrationByDate!B128</f>
        <v>0</v>
      </c>
      <c r="C126" t="e">
        <f>RegistrationByDate!C128</f>
        <v>#N/A</v>
      </c>
      <c r="D126">
        <f>RegistrationByDate!D128</f>
        <v>0</v>
      </c>
      <c r="E126" t="e">
        <f>RegistrationByDate!E128</f>
        <v>#N/A</v>
      </c>
      <c r="F126">
        <f>RegistrationByDate!F128</f>
        <v>0</v>
      </c>
      <c r="G126" t="e">
        <f>RegistrationByDate!G128</f>
        <v>#N/A</v>
      </c>
      <c r="H126">
        <f>RegistrationByDate!H128</f>
        <v>0</v>
      </c>
      <c r="I126" t="e">
        <f>RegistrationByDate!I128</f>
        <v>#N/A</v>
      </c>
      <c r="J126">
        <f>RegistrationByDate!J128</f>
        <v>0</v>
      </c>
      <c r="K126" t="e">
        <f>RegistrationByDate!K128</f>
        <v>#N/A</v>
      </c>
      <c r="L126">
        <f>RegistrationByDate!L128</f>
        <v>0</v>
      </c>
      <c r="M126" t="e">
        <f>RegistrationByDate!M128</f>
        <v>#N/A</v>
      </c>
      <c r="N126">
        <f>RegistrationByDate!N128</f>
        <v>0</v>
      </c>
      <c r="O126" t="e">
        <f>RegistrationByDate!O128</f>
        <v>#N/A</v>
      </c>
      <c r="P126" t="e">
        <f>RegistrationByDate!Q128</f>
        <v>#N/A</v>
      </c>
      <c r="Q126">
        <f>RegistrationByDate!S128</f>
        <v>13</v>
      </c>
      <c r="R126">
        <f t="shared" si="24"/>
        <v>125</v>
      </c>
      <c r="S126" s="24">
        <f t="shared" si="23"/>
        <v>43558</v>
      </c>
      <c r="T126" s="25" t="e">
        <f t="shared" si="25"/>
        <v>#N/A</v>
      </c>
      <c r="U126" s="25" t="e">
        <f t="shared" si="26"/>
        <v>#N/A</v>
      </c>
      <c r="V126" s="25" t="e">
        <f t="shared" si="27"/>
        <v>#N/A</v>
      </c>
      <c r="W126" s="25" t="e">
        <f t="shared" si="28"/>
        <v>#N/A</v>
      </c>
      <c r="X126" s="25" t="e">
        <f t="shared" si="29"/>
        <v>#N/A</v>
      </c>
      <c r="Y126" s="25" t="e">
        <f t="shared" si="30"/>
        <v>#N/A</v>
      </c>
      <c r="Z126" s="25">
        <f t="shared" si="31"/>
        <v>0.104</v>
      </c>
    </row>
    <row r="127" spans="1:26">
      <c r="A127" s="24">
        <f>RegistrationByDate!A129</f>
        <v>43559</v>
      </c>
      <c r="B127">
        <f>RegistrationByDate!B129</f>
        <v>0</v>
      </c>
      <c r="C127" t="e">
        <f>RegistrationByDate!C129</f>
        <v>#N/A</v>
      </c>
      <c r="D127">
        <f>RegistrationByDate!D129</f>
        <v>0</v>
      </c>
      <c r="E127" t="e">
        <f>RegistrationByDate!E129</f>
        <v>#N/A</v>
      </c>
      <c r="F127">
        <f>RegistrationByDate!F129</f>
        <v>0</v>
      </c>
      <c r="G127" t="e">
        <f>RegistrationByDate!G129</f>
        <v>#N/A</v>
      </c>
      <c r="H127">
        <f>RegistrationByDate!H129</f>
        <v>0</v>
      </c>
      <c r="I127" t="e">
        <f>RegistrationByDate!I129</f>
        <v>#N/A</v>
      </c>
      <c r="J127">
        <f>RegistrationByDate!J129</f>
        <v>0</v>
      </c>
      <c r="K127" t="e">
        <f>RegistrationByDate!K129</f>
        <v>#N/A</v>
      </c>
      <c r="L127">
        <f>RegistrationByDate!L129</f>
        <v>0</v>
      </c>
      <c r="M127" t="e">
        <f>RegistrationByDate!M129</f>
        <v>#N/A</v>
      </c>
      <c r="N127">
        <f>RegistrationByDate!N129</f>
        <v>0</v>
      </c>
      <c r="O127" t="e">
        <f>RegistrationByDate!O129</f>
        <v>#N/A</v>
      </c>
      <c r="P127" t="e">
        <f>RegistrationByDate!Q129</f>
        <v>#N/A</v>
      </c>
      <c r="Q127">
        <f>RegistrationByDate!S129</f>
        <v>13</v>
      </c>
      <c r="R127">
        <f t="shared" si="24"/>
        <v>126</v>
      </c>
      <c r="S127" s="24">
        <f t="shared" si="23"/>
        <v>43559</v>
      </c>
      <c r="T127" s="25" t="e">
        <f t="shared" si="25"/>
        <v>#N/A</v>
      </c>
      <c r="U127" s="25" t="e">
        <f t="shared" si="26"/>
        <v>#N/A</v>
      </c>
      <c r="V127" s="25" t="e">
        <f t="shared" si="27"/>
        <v>#N/A</v>
      </c>
      <c r="W127" s="25" t="e">
        <f t="shared" si="28"/>
        <v>#N/A</v>
      </c>
      <c r="X127" s="25" t="e">
        <f t="shared" si="29"/>
        <v>#N/A</v>
      </c>
      <c r="Y127" s="25" t="e">
        <f t="shared" si="30"/>
        <v>#N/A</v>
      </c>
      <c r="Z127" s="25">
        <f t="shared" si="31"/>
        <v>0.10317460317460317</v>
      </c>
    </row>
    <row r="128" spans="1:26">
      <c r="A128" s="24">
        <f>RegistrationByDate!A130</f>
        <v>43560</v>
      </c>
      <c r="B128">
        <f>RegistrationByDate!B130</f>
        <v>0</v>
      </c>
      <c r="C128" t="e">
        <f>RegistrationByDate!C130</f>
        <v>#N/A</v>
      </c>
      <c r="D128">
        <f>RegistrationByDate!D130</f>
        <v>0</v>
      </c>
      <c r="E128" t="e">
        <f>RegistrationByDate!E130</f>
        <v>#N/A</v>
      </c>
      <c r="F128">
        <f>RegistrationByDate!F130</f>
        <v>0</v>
      </c>
      <c r="G128" t="e">
        <f>RegistrationByDate!G130</f>
        <v>#N/A</v>
      </c>
      <c r="H128">
        <f>RegistrationByDate!H130</f>
        <v>0</v>
      </c>
      <c r="I128" t="e">
        <f>RegistrationByDate!I130</f>
        <v>#N/A</v>
      </c>
      <c r="J128">
        <f>RegistrationByDate!J130</f>
        <v>0</v>
      </c>
      <c r="K128" t="e">
        <f>RegistrationByDate!K130</f>
        <v>#N/A</v>
      </c>
      <c r="L128">
        <f>RegistrationByDate!L130</f>
        <v>0</v>
      </c>
      <c r="M128" t="e">
        <f>RegistrationByDate!M130</f>
        <v>#N/A</v>
      </c>
      <c r="N128">
        <f>RegistrationByDate!N130</f>
        <v>0</v>
      </c>
      <c r="O128" t="e">
        <f>RegistrationByDate!O130</f>
        <v>#N/A</v>
      </c>
      <c r="P128" t="e">
        <f>RegistrationByDate!Q130</f>
        <v>#N/A</v>
      </c>
      <c r="Q128">
        <f>RegistrationByDate!S130</f>
        <v>13</v>
      </c>
      <c r="R128">
        <f t="shared" si="24"/>
        <v>127</v>
      </c>
      <c r="S128" s="24">
        <f t="shared" si="23"/>
        <v>43560</v>
      </c>
      <c r="T128" s="25" t="e">
        <f t="shared" si="25"/>
        <v>#N/A</v>
      </c>
      <c r="U128" s="25" t="e">
        <f t="shared" si="26"/>
        <v>#N/A</v>
      </c>
      <c r="V128" s="25" t="e">
        <f t="shared" si="27"/>
        <v>#N/A</v>
      </c>
      <c r="W128" s="25" t="e">
        <f t="shared" si="28"/>
        <v>#N/A</v>
      </c>
      <c r="X128" s="25" t="e">
        <f t="shared" si="29"/>
        <v>#N/A</v>
      </c>
      <c r="Y128" s="25" t="e">
        <f t="shared" si="30"/>
        <v>#N/A</v>
      </c>
      <c r="Z128" s="25">
        <f t="shared" si="31"/>
        <v>0.10236220472440945</v>
      </c>
    </row>
    <row r="129" spans="1:26">
      <c r="A129" s="24">
        <f>RegistrationByDate!A131</f>
        <v>43561</v>
      </c>
      <c r="B129">
        <f>RegistrationByDate!B131</f>
        <v>0</v>
      </c>
      <c r="C129" t="e">
        <f>RegistrationByDate!C131</f>
        <v>#N/A</v>
      </c>
      <c r="D129">
        <f>RegistrationByDate!D131</f>
        <v>0</v>
      </c>
      <c r="E129" t="e">
        <f>RegistrationByDate!E131</f>
        <v>#N/A</v>
      </c>
      <c r="F129">
        <f>RegistrationByDate!F131</f>
        <v>0</v>
      </c>
      <c r="G129" t="e">
        <f>RegistrationByDate!G131</f>
        <v>#N/A</v>
      </c>
      <c r="H129">
        <f>RegistrationByDate!H131</f>
        <v>0</v>
      </c>
      <c r="I129" t="e">
        <f>RegistrationByDate!I131</f>
        <v>#N/A</v>
      </c>
      <c r="J129">
        <f>RegistrationByDate!J131</f>
        <v>0</v>
      </c>
      <c r="K129" t="e">
        <f>RegistrationByDate!K131</f>
        <v>#N/A</v>
      </c>
      <c r="L129">
        <f>RegistrationByDate!L131</f>
        <v>0</v>
      </c>
      <c r="M129" t="e">
        <f>RegistrationByDate!M131</f>
        <v>#N/A</v>
      </c>
      <c r="N129">
        <f>RegistrationByDate!N131</f>
        <v>0</v>
      </c>
      <c r="O129" t="e">
        <f>RegistrationByDate!O131</f>
        <v>#N/A</v>
      </c>
      <c r="P129" t="e">
        <f>RegistrationByDate!Q131</f>
        <v>#N/A</v>
      </c>
      <c r="Q129">
        <f>RegistrationByDate!S131</f>
        <v>13</v>
      </c>
      <c r="R129">
        <f t="shared" si="24"/>
        <v>128</v>
      </c>
      <c r="S129" s="24">
        <f t="shared" si="23"/>
        <v>43561</v>
      </c>
      <c r="T129" s="25" t="e">
        <f t="shared" si="25"/>
        <v>#N/A</v>
      </c>
      <c r="U129" s="25" t="e">
        <f t="shared" si="26"/>
        <v>#N/A</v>
      </c>
      <c r="V129" s="25" t="e">
        <f t="shared" si="27"/>
        <v>#N/A</v>
      </c>
      <c r="W129" s="25" t="e">
        <f t="shared" si="28"/>
        <v>#N/A</v>
      </c>
      <c r="X129" s="25" t="e">
        <f t="shared" si="29"/>
        <v>#N/A</v>
      </c>
      <c r="Y129" s="25" t="e">
        <f t="shared" si="30"/>
        <v>#N/A</v>
      </c>
      <c r="Z129" s="25">
        <f t="shared" si="31"/>
        <v>0.1015625</v>
      </c>
    </row>
    <row r="130" spans="1:26">
      <c r="A130" s="24">
        <f>RegistrationByDate!A132</f>
        <v>43562</v>
      </c>
      <c r="B130">
        <f>RegistrationByDate!B132</f>
        <v>0</v>
      </c>
      <c r="C130" t="e">
        <f>RegistrationByDate!C132</f>
        <v>#N/A</v>
      </c>
      <c r="D130">
        <f>RegistrationByDate!D132</f>
        <v>0</v>
      </c>
      <c r="E130" t="e">
        <f>RegistrationByDate!E132</f>
        <v>#N/A</v>
      </c>
      <c r="F130">
        <f>RegistrationByDate!F132</f>
        <v>0</v>
      </c>
      <c r="G130" t="e">
        <f>RegistrationByDate!G132</f>
        <v>#N/A</v>
      </c>
      <c r="H130">
        <f>RegistrationByDate!H132</f>
        <v>0</v>
      </c>
      <c r="I130" t="e">
        <f>RegistrationByDate!I132</f>
        <v>#N/A</v>
      </c>
      <c r="J130">
        <f>RegistrationByDate!J132</f>
        <v>0</v>
      </c>
      <c r="K130" t="e">
        <f>RegistrationByDate!K132</f>
        <v>#N/A</v>
      </c>
      <c r="L130">
        <f>RegistrationByDate!L132</f>
        <v>0</v>
      </c>
      <c r="M130" t="e">
        <f>RegistrationByDate!M132</f>
        <v>#N/A</v>
      </c>
      <c r="N130">
        <f>RegistrationByDate!N132</f>
        <v>0</v>
      </c>
      <c r="O130" t="e">
        <f>RegistrationByDate!O132</f>
        <v>#N/A</v>
      </c>
      <c r="P130" t="e">
        <f>RegistrationByDate!Q132</f>
        <v>#N/A</v>
      </c>
      <c r="Q130">
        <f>RegistrationByDate!S132</f>
        <v>13</v>
      </c>
      <c r="R130">
        <f t="shared" si="24"/>
        <v>129</v>
      </c>
      <c r="S130" s="24">
        <f t="shared" si="23"/>
        <v>43562</v>
      </c>
      <c r="T130" s="25" t="e">
        <f t="shared" ref="T130:T162" si="32">C130/$R130</f>
        <v>#N/A</v>
      </c>
      <c r="U130" s="25" t="e">
        <f t="shared" ref="U130:U162" si="33">E130/$R130</f>
        <v>#N/A</v>
      </c>
      <c r="V130" s="25" t="e">
        <f t="shared" ref="V130:V162" si="34">G130/$R130</f>
        <v>#N/A</v>
      </c>
      <c r="W130" s="25" t="e">
        <f t="shared" ref="W130:W162" si="35">M130/$R130</f>
        <v>#N/A</v>
      </c>
      <c r="X130" s="25" t="e">
        <f t="shared" ref="X130:X162" si="36">O130/$R130</f>
        <v>#N/A</v>
      </c>
      <c r="Y130" s="25" t="e">
        <f t="shared" ref="Y130:Y162" si="37">P130/$R130</f>
        <v>#N/A</v>
      </c>
      <c r="Z130" s="25">
        <f t="shared" ref="Z130:Z162" si="38">Q130/$R130</f>
        <v>0.10077519379844961</v>
      </c>
    </row>
    <row r="131" spans="1:26">
      <c r="A131" s="24">
        <f>RegistrationByDate!A133</f>
        <v>43563</v>
      </c>
      <c r="B131">
        <f>RegistrationByDate!B133</f>
        <v>0</v>
      </c>
      <c r="C131" t="e">
        <f>RegistrationByDate!C133</f>
        <v>#N/A</v>
      </c>
      <c r="D131">
        <f>RegistrationByDate!D133</f>
        <v>0</v>
      </c>
      <c r="E131" t="e">
        <f>RegistrationByDate!E133</f>
        <v>#N/A</v>
      </c>
      <c r="F131">
        <f>RegistrationByDate!F133</f>
        <v>0</v>
      </c>
      <c r="G131" t="e">
        <f>RegistrationByDate!G133</f>
        <v>#N/A</v>
      </c>
      <c r="H131">
        <f>RegistrationByDate!H133</f>
        <v>0</v>
      </c>
      <c r="I131" t="e">
        <f>RegistrationByDate!I133</f>
        <v>#N/A</v>
      </c>
      <c r="J131">
        <f>RegistrationByDate!J133</f>
        <v>0</v>
      </c>
      <c r="K131" t="e">
        <f>RegistrationByDate!K133</f>
        <v>#N/A</v>
      </c>
      <c r="L131">
        <f>RegistrationByDate!L133</f>
        <v>0</v>
      </c>
      <c r="M131" t="e">
        <f>RegistrationByDate!M133</f>
        <v>#N/A</v>
      </c>
      <c r="N131">
        <f>RegistrationByDate!N133</f>
        <v>0</v>
      </c>
      <c r="O131" t="e">
        <f>RegistrationByDate!O133</f>
        <v>#N/A</v>
      </c>
      <c r="P131" t="e">
        <f>RegistrationByDate!Q133</f>
        <v>#N/A</v>
      </c>
      <c r="Q131">
        <f>RegistrationByDate!S133</f>
        <v>13</v>
      </c>
      <c r="R131">
        <f t="shared" si="24"/>
        <v>130</v>
      </c>
      <c r="S131" s="24">
        <f t="shared" ref="S131:S162" si="39">A131</f>
        <v>43563</v>
      </c>
      <c r="T131" s="25" t="e">
        <f t="shared" si="32"/>
        <v>#N/A</v>
      </c>
      <c r="U131" s="25" t="e">
        <f t="shared" si="33"/>
        <v>#N/A</v>
      </c>
      <c r="V131" s="25" t="e">
        <f t="shared" si="34"/>
        <v>#N/A</v>
      </c>
      <c r="W131" s="25" t="e">
        <f t="shared" si="35"/>
        <v>#N/A</v>
      </c>
      <c r="X131" s="25" t="e">
        <f t="shared" si="36"/>
        <v>#N/A</v>
      </c>
      <c r="Y131" s="25" t="e">
        <f t="shared" si="37"/>
        <v>#N/A</v>
      </c>
      <c r="Z131" s="25">
        <f t="shared" si="38"/>
        <v>0.1</v>
      </c>
    </row>
    <row r="132" spans="1:26">
      <c r="A132" s="24">
        <f>RegistrationByDate!A134</f>
        <v>43564</v>
      </c>
      <c r="B132">
        <f>RegistrationByDate!B134</f>
        <v>0</v>
      </c>
      <c r="C132" t="e">
        <f>RegistrationByDate!C134</f>
        <v>#N/A</v>
      </c>
      <c r="D132">
        <f>RegistrationByDate!D134</f>
        <v>0</v>
      </c>
      <c r="E132" t="e">
        <f>RegistrationByDate!E134</f>
        <v>#N/A</v>
      </c>
      <c r="F132">
        <f>RegistrationByDate!F134</f>
        <v>0</v>
      </c>
      <c r="G132" t="e">
        <f>RegistrationByDate!G134</f>
        <v>#N/A</v>
      </c>
      <c r="H132">
        <f>RegistrationByDate!H134</f>
        <v>0</v>
      </c>
      <c r="I132" t="e">
        <f>RegistrationByDate!I134</f>
        <v>#N/A</v>
      </c>
      <c r="J132">
        <f>RegistrationByDate!J134</f>
        <v>0</v>
      </c>
      <c r="K132" t="e">
        <f>RegistrationByDate!K134</f>
        <v>#N/A</v>
      </c>
      <c r="L132">
        <f>RegistrationByDate!L134</f>
        <v>0</v>
      </c>
      <c r="M132" t="e">
        <f>RegistrationByDate!M134</f>
        <v>#N/A</v>
      </c>
      <c r="N132">
        <f>RegistrationByDate!N134</f>
        <v>0</v>
      </c>
      <c r="O132" t="e">
        <f>RegistrationByDate!O134</f>
        <v>#N/A</v>
      </c>
      <c r="P132" t="e">
        <f>RegistrationByDate!Q134</f>
        <v>#N/A</v>
      </c>
      <c r="Q132">
        <f>RegistrationByDate!S134</f>
        <v>13</v>
      </c>
      <c r="R132">
        <f t="shared" ref="R132:R162" si="40">R131+1</f>
        <v>131</v>
      </c>
      <c r="S132" s="24">
        <f t="shared" si="39"/>
        <v>43564</v>
      </c>
      <c r="T132" s="25" t="e">
        <f t="shared" si="32"/>
        <v>#N/A</v>
      </c>
      <c r="U132" s="25" t="e">
        <f t="shared" si="33"/>
        <v>#N/A</v>
      </c>
      <c r="V132" s="25" t="e">
        <f t="shared" si="34"/>
        <v>#N/A</v>
      </c>
      <c r="W132" s="25" t="e">
        <f t="shared" si="35"/>
        <v>#N/A</v>
      </c>
      <c r="X132" s="25" t="e">
        <f t="shared" si="36"/>
        <v>#N/A</v>
      </c>
      <c r="Y132" s="25" t="e">
        <f t="shared" si="37"/>
        <v>#N/A</v>
      </c>
      <c r="Z132" s="25">
        <f t="shared" si="38"/>
        <v>9.9236641221374045E-2</v>
      </c>
    </row>
    <row r="133" spans="1:26">
      <c r="A133" s="24">
        <f>RegistrationByDate!A135</f>
        <v>43565</v>
      </c>
      <c r="B133">
        <f>RegistrationByDate!B135</f>
        <v>0</v>
      </c>
      <c r="C133" t="e">
        <f>RegistrationByDate!C135</f>
        <v>#N/A</v>
      </c>
      <c r="D133">
        <f>RegistrationByDate!D135</f>
        <v>0</v>
      </c>
      <c r="E133" t="e">
        <f>RegistrationByDate!E135</f>
        <v>#N/A</v>
      </c>
      <c r="F133">
        <f>RegistrationByDate!F135</f>
        <v>0</v>
      </c>
      <c r="G133" t="e">
        <f>RegistrationByDate!G135</f>
        <v>#N/A</v>
      </c>
      <c r="H133">
        <f>RegistrationByDate!H135</f>
        <v>0</v>
      </c>
      <c r="I133" t="e">
        <f>RegistrationByDate!I135</f>
        <v>#N/A</v>
      </c>
      <c r="J133">
        <f>RegistrationByDate!J135</f>
        <v>0</v>
      </c>
      <c r="K133" t="e">
        <f>RegistrationByDate!K135</f>
        <v>#N/A</v>
      </c>
      <c r="L133">
        <f>RegistrationByDate!L135</f>
        <v>0</v>
      </c>
      <c r="M133" t="e">
        <f>RegistrationByDate!M135</f>
        <v>#N/A</v>
      </c>
      <c r="N133">
        <f>RegistrationByDate!N135</f>
        <v>0</v>
      </c>
      <c r="O133" t="e">
        <f>RegistrationByDate!O135</f>
        <v>#N/A</v>
      </c>
      <c r="P133" t="e">
        <f>RegistrationByDate!Q135</f>
        <v>#N/A</v>
      </c>
      <c r="Q133">
        <f>RegistrationByDate!S135</f>
        <v>13</v>
      </c>
      <c r="R133">
        <f t="shared" si="40"/>
        <v>132</v>
      </c>
      <c r="S133" s="24">
        <f t="shared" si="39"/>
        <v>43565</v>
      </c>
      <c r="T133" s="25" t="e">
        <f t="shared" si="32"/>
        <v>#N/A</v>
      </c>
      <c r="U133" s="25" t="e">
        <f t="shared" si="33"/>
        <v>#N/A</v>
      </c>
      <c r="V133" s="25" t="e">
        <f t="shared" si="34"/>
        <v>#N/A</v>
      </c>
      <c r="W133" s="25" t="e">
        <f t="shared" si="35"/>
        <v>#N/A</v>
      </c>
      <c r="X133" s="25" t="e">
        <f t="shared" si="36"/>
        <v>#N/A</v>
      </c>
      <c r="Y133" s="25" t="e">
        <f t="shared" si="37"/>
        <v>#N/A</v>
      </c>
      <c r="Z133" s="25">
        <f t="shared" si="38"/>
        <v>9.8484848484848481E-2</v>
      </c>
    </row>
    <row r="134" spans="1:26">
      <c r="A134" s="24">
        <f>RegistrationByDate!A136</f>
        <v>43566</v>
      </c>
      <c r="B134">
        <f>RegistrationByDate!B136</f>
        <v>0</v>
      </c>
      <c r="C134" t="e">
        <f>RegistrationByDate!C136</f>
        <v>#N/A</v>
      </c>
      <c r="D134">
        <f>RegistrationByDate!D136</f>
        <v>0</v>
      </c>
      <c r="E134" t="e">
        <f>RegistrationByDate!E136</f>
        <v>#N/A</v>
      </c>
      <c r="F134">
        <f>RegistrationByDate!F136</f>
        <v>0</v>
      </c>
      <c r="G134" t="e">
        <f>RegistrationByDate!G136</f>
        <v>#N/A</v>
      </c>
      <c r="H134">
        <f>RegistrationByDate!H136</f>
        <v>0</v>
      </c>
      <c r="I134" t="e">
        <f>RegistrationByDate!I136</f>
        <v>#N/A</v>
      </c>
      <c r="J134">
        <f>RegistrationByDate!J136</f>
        <v>0</v>
      </c>
      <c r="K134" t="e">
        <f>RegistrationByDate!K136</f>
        <v>#N/A</v>
      </c>
      <c r="L134">
        <f>RegistrationByDate!L136</f>
        <v>0</v>
      </c>
      <c r="M134" t="e">
        <f>RegistrationByDate!M136</f>
        <v>#N/A</v>
      </c>
      <c r="N134">
        <f>RegistrationByDate!N136</f>
        <v>0</v>
      </c>
      <c r="O134" t="e">
        <f>RegistrationByDate!O136</f>
        <v>#N/A</v>
      </c>
      <c r="P134" t="e">
        <f>RegistrationByDate!Q136</f>
        <v>#N/A</v>
      </c>
      <c r="Q134">
        <f>RegistrationByDate!S136</f>
        <v>13</v>
      </c>
      <c r="R134">
        <f t="shared" si="40"/>
        <v>133</v>
      </c>
      <c r="S134" s="24">
        <f t="shared" si="39"/>
        <v>43566</v>
      </c>
      <c r="T134" s="25" t="e">
        <f t="shared" si="32"/>
        <v>#N/A</v>
      </c>
      <c r="U134" s="25" t="e">
        <f t="shared" si="33"/>
        <v>#N/A</v>
      </c>
      <c r="V134" s="25" t="e">
        <f t="shared" si="34"/>
        <v>#N/A</v>
      </c>
      <c r="W134" s="25" t="e">
        <f t="shared" si="35"/>
        <v>#N/A</v>
      </c>
      <c r="X134" s="25" t="e">
        <f t="shared" si="36"/>
        <v>#N/A</v>
      </c>
      <c r="Y134" s="25" t="e">
        <f t="shared" si="37"/>
        <v>#N/A</v>
      </c>
      <c r="Z134" s="25">
        <f t="shared" si="38"/>
        <v>9.7744360902255634E-2</v>
      </c>
    </row>
    <row r="135" spans="1:26">
      <c r="A135" s="24">
        <f>RegistrationByDate!A137</f>
        <v>43567</v>
      </c>
      <c r="B135">
        <f>RegistrationByDate!B137</f>
        <v>0</v>
      </c>
      <c r="C135" t="e">
        <f>RegistrationByDate!C137</f>
        <v>#N/A</v>
      </c>
      <c r="D135">
        <f>RegistrationByDate!D137</f>
        <v>0</v>
      </c>
      <c r="E135" t="e">
        <f>RegistrationByDate!E137</f>
        <v>#N/A</v>
      </c>
      <c r="F135">
        <f>RegistrationByDate!F137</f>
        <v>0</v>
      </c>
      <c r="G135" t="e">
        <f>RegistrationByDate!G137</f>
        <v>#N/A</v>
      </c>
      <c r="H135">
        <f>RegistrationByDate!H137</f>
        <v>0</v>
      </c>
      <c r="I135" t="e">
        <f>RegistrationByDate!I137</f>
        <v>#N/A</v>
      </c>
      <c r="J135">
        <f>RegistrationByDate!J137</f>
        <v>0</v>
      </c>
      <c r="K135" t="e">
        <f>RegistrationByDate!K137</f>
        <v>#N/A</v>
      </c>
      <c r="L135">
        <f>RegistrationByDate!L137</f>
        <v>0</v>
      </c>
      <c r="M135" t="e">
        <f>RegistrationByDate!M137</f>
        <v>#N/A</v>
      </c>
      <c r="N135">
        <f>RegistrationByDate!N137</f>
        <v>0</v>
      </c>
      <c r="O135" t="e">
        <f>RegistrationByDate!O137</f>
        <v>#N/A</v>
      </c>
      <c r="P135" t="e">
        <f>RegistrationByDate!Q137</f>
        <v>#N/A</v>
      </c>
      <c r="Q135">
        <f>RegistrationByDate!S137</f>
        <v>13</v>
      </c>
      <c r="R135">
        <f t="shared" si="40"/>
        <v>134</v>
      </c>
      <c r="S135" s="24">
        <f t="shared" si="39"/>
        <v>43567</v>
      </c>
      <c r="T135" s="25" t="e">
        <f t="shared" si="32"/>
        <v>#N/A</v>
      </c>
      <c r="U135" s="25" t="e">
        <f t="shared" si="33"/>
        <v>#N/A</v>
      </c>
      <c r="V135" s="25" t="e">
        <f t="shared" si="34"/>
        <v>#N/A</v>
      </c>
      <c r="W135" s="25" t="e">
        <f t="shared" si="35"/>
        <v>#N/A</v>
      </c>
      <c r="X135" s="25" t="e">
        <f t="shared" si="36"/>
        <v>#N/A</v>
      </c>
      <c r="Y135" s="25" t="e">
        <f t="shared" si="37"/>
        <v>#N/A</v>
      </c>
      <c r="Z135" s="25">
        <f t="shared" si="38"/>
        <v>9.7014925373134331E-2</v>
      </c>
    </row>
    <row r="136" spans="1:26">
      <c r="A136" s="24">
        <f>RegistrationByDate!A138</f>
        <v>43568</v>
      </c>
      <c r="B136">
        <f>RegistrationByDate!B138</f>
        <v>0</v>
      </c>
      <c r="C136" t="e">
        <f>RegistrationByDate!C138</f>
        <v>#N/A</v>
      </c>
      <c r="D136">
        <f>RegistrationByDate!D138</f>
        <v>0</v>
      </c>
      <c r="E136" t="e">
        <f>RegistrationByDate!E138</f>
        <v>#N/A</v>
      </c>
      <c r="F136">
        <f>RegistrationByDate!F138</f>
        <v>0</v>
      </c>
      <c r="G136" t="e">
        <f>RegistrationByDate!G138</f>
        <v>#N/A</v>
      </c>
      <c r="H136">
        <f>RegistrationByDate!H138</f>
        <v>0</v>
      </c>
      <c r="I136" t="e">
        <f>RegistrationByDate!I138</f>
        <v>#N/A</v>
      </c>
      <c r="J136">
        <f>RegistrationByDate!J138</f>
        <v>0</v>
      </c>
      <c r="K136" t="e">
        <f>RegistrationByDate!K138</f>
        <v>#N/A</v>
      </c>
      <c r="L136">
        <f>RegistrationByDate!L138</f>
        <v>0</v>
      </c>
      <c r="M136" t="e">
        <f>RegistrationByDate!M138</f>
        <v>#N/A</v>
      </c>
      <c r="N136">
        <f>RegistrationByDate!N138</f>
        <v>0</v>
      </c>
      <c r="O136" t="e">
        <f>RegistrationByDate!O138</f>
        <v>#N/A</v>
      </c>
      <c r="P136" t="e">
        <f>RegistrationByDate!Q138</f>
        <v>#N/A</v>
      </c>
      <c r="Q136">
        <f>RegistrationByDate!S138</f>
        <v>13</v>
      </c>
      <c r="R136">
        <f t="shared" si="40"/>
        <v>135</v>
      </c>
      <c r="S136" s="24">
        <f t="shared" si="39"/>
        <v>43568</v>
      </c>
      <c r="T136" s="25" t="e">
        <f t="shared" si="32"/>
        <v>#N/A</v>
      </c>
      <c r="U136" s="25" t="e">
        <f t="shared" si="33"/>
        <v>#N/A</v>
      </c>
      <c r="V136" s="25" t="e">
        <f t="shared" si="34"/>
        <v>#N/A</v>
      </c>
      <c r="W136" s="25" t="e">
        <f t="shared" si="35"/>
        <v>#N/A</v>
      </c>
      <c r="X136" s="25" t="e">
        <f t="shared" si="36"/>
        <v>#N/A</v>
      </c>
      <c r="Y136" s="25" t="e">
        <f t="shared" si="37"/>
        <v>#N/A</v>
      </c>
      <c r="Z136" s="25">
        <f t="shared" si="38"/>
        <v>9.6296296296296297E-2</v>
      </c>
    </row>
    <row r="137" spans="1:26">
      <c r="A137" s="24">
        <f>RegistrationByDate!A139</f>
        <v>43569</v>
      </c>
      <c r="B137">
        <f>RegistrationByDate!B139</f>
        <v>0</v>
      </c>
      <c r="C137" t="e">
        <f>RegistrationByDate!C139</f>
        <v>#N/A</v>
      </c>
      <c r="D137">
        <f>RegistrationByDate!D139</f>
        <v>0</v>
      </c>
      <c r="E137" t="e">
        <f>RegistrationByDate!E139</f>
        <v>#N/A</v>
      </c>
      <c r="F137">
        <f>RegistrationByDate!F139</f>
        <v>0</v>
      </c>
      <c r="G137" t="e">
        <f>RegistrationByDate!G139</f>
        <v>#N/A</v>
      </c>
      <c r="H137">
        <f>RegistrationByDate!H139</f>
        <v>0</v>
      </c>
      <c r="I137" t="e">
        <f>RegistrationByDate!I139</f>
        <v>#N/A</v>
      </c>
      <c r="J137">
        <f>RegistrationByDate!J139</f>
        <v>0</v>
      </c>
      <c r="K137" t="e">
        <f>RegistrationByDate!K139</f>
        <v>#N/A</v>
      </c>
      <c r="L137">
        <f>RegistrationByDate!L139</f>
        <v>0</v>
      </c>
      <c r="M137" t="e">
        <f>RegistrationByDate!M139</f>
        <v>#N/A</v>
      </c>
      <c r="N137">
        <f>RegistrationByDate!N139</f>
        <v>0</v>
      </c>
      <c r="O137" t="e">
        <f>RegistrationByDate!O139</f>
        <v>#N/A</v>
      </c>
      <c r="P137" t="e">
        <f>RegistrationByDate!Q139</f>
        <v>#N/A</v>
      </c>
      <c r="Q137">
        <f>RegistrationByDate!S139</f>
        <v>13</v>
      </c>
      <c r="R137">
        <f t="shared" si="40"/>
        <v>136</v>
      </c>
      <c r="S137" s="24">
        <f t="shared" si="39"/>
        <v>43569</v>
      </c>
      <c r="T137" s="25" t="e">
        <f t="shared" si="32"/>
        <v>#N/A</v>
      </c>
      <c r="U137" s="25" t="e">
        <f t="shared" si="33"/>
        <v>#N/A</v>
      </c>
      <c r="V137" s="25" t="e">
        <f t="shared" si="34"/>
        <v>#N/A</v>
      </c>
      <c r="W137" s="25" t="e">
        <f t="shared" si="35"/>
        <v>#N/A</v>
      </c>
      <c r="X137" s="25" t="e">
        <f t="shared" si="36"/>
        <v>#N/A</v>
      </c>
      <c r="Y137" s="25" t="e">
        <f t="shared" si="37"/>
        <v>#N/A</v>
      </c>
      <c r="Z137" s="25">
        <f t="shared" si="38"/>
        <v>9.5588235294117641E-2</v>
      </c>
    </row>
    <row r="138" spans="1:26">
      <c r="A138" s="24">
        <f>RegistrationByDate!A140</f>
        <v>43570</v>
      </c>
      <c r="B138">
        <f>RegistrationByDate!B140</f>
        <v>0</v>
      </c>
      <c r="C138" t="e">
        <f>RegistrationByDate!C140</f>
        <v>#N/A</v>
      </c>
      <c r="D138">
        <f>RegistrationByDate!D140</f>
        <v>0</v>
      </c>
      <c r="E138" t="e">
        <f>RegistrationByDate!E140</f>
        <v>#N/A</v>
      </c>
      <c r="F138">
        <f>RegistrationByDate!F140</f>
        <v>0</v>
      </c>
      <c r="G138" t="e">
        <f>RegistrationByDate!G140</f>
        <v>#N/A</v>
      </c>
      <c r="H138">
        <f>RegistrationByDate!H140</f>
        <v>0</v>
      </c>
      <c r="I138" t="e">
        <f>RegistrationByDate!I140</f>
        <v>#N/A</v>
      </c>
      <c r="J138">
        <f>RegistrationByDate!J140</f>
        <v>0</v>
      </c>
      <c r="K138" t="e">
        <f>RegistrationByDate!K140</f>
        <v>#N/A</v>
      </c>
      <c r="L138">
        <f>RegistrationByDate!L140</f>
        <v>0</v>
      </c>
      <c r="M138" t="e">
        <f>RegistrationByDate!M140</f>
        <v>#N/A</v>
      </c>
      <c r="N138">
        <f>RegistrationByDate!N140</f>
        <v>0</v>
      </c>
      <c r="O138" t="e">
        <f>RegistrationByDate!O140</f>
        <v>#N/A</v>
      </c>
      <c r="P138" t="e">
        <f>RegistrationByDate!Q140</f>
        <v>#N/A</v>
      </c>
      <c r="Q138">
        <f>RegistrationByDate!S140</f>
        <v>13</v>
      </c>
      <c r="R138">
        <f t="shared" si="40"/>
        <v>137</v>
      </c>
      <c r="S138" s="24">
        <f t="shared" si="39"/>
        <v>43570</v>
      </c>
      <c r="T138" s="25" t="e">
        <f t="shared" si="32"/>
        <v>#N/A</v>
      </c>
      <c r="U138" s="25" t="e">
        <f t="shared" si="33"/>
        <v>#N/A</v>
      </c>
      <c r="V138" s="25" t="e">
        <f t="shared" si="34"/>
        <v>#N/A</v>
      </c>
      <c r="W138" s="25" t="e">
        <f t="shared" si="35"/>
        <v>#N/A</v>
      </c>
      <c r="X138" s="25" t="e">
        <f t="shared" si="36"/>
        <v>#N/A</v>
      </c>
      <c r="Y138" s="25" t="e">
        <f t="shared" si="37"/>
        <v>#N/A</v>
      </c>
      <c r="Z138" s="25">
        <f t="shared" si="38"/>
        <v>9.4890510948905105E-2</v>
      </c>
    </row>
    <row r="139" spans="1:26">
      <c r="A139" s="24">
        <f>RegistrationByDate!A141</f>
        <v>43571</v>
      </c>
      <c r="B139">
        <f>RegistrationByDate!B141</f>
        <v>0</v>
      </c>
      <c r="C139" t="e">
        <f>RegistrationByDate!C141</f>
        <v>#N/A</v>
      </c>
      <c r="D139">
        <f>RegistrationByDate!D141</f>
        <v>0</v>
      </c>
      <c r="E139" t="e">
        <f>RegistrationByDate!E141</f>
        <v>#N/A</v>
      </c>
      <c r="F139">
        <f>RegistrationByDate!F141</f>
        <v>0</v>
      </c>
      <c r="G139" t="e">
        <f>RegistrationByDate!G141</f>
        <v>#N/A</v>
      </c>
      <c r="H139">
        <f>RegistrationByDate!H141</f>
        <v>0</v>
      </c>
      <c r="I139" t="e">
        <f>RegistrationByDate!I141</f>
        <v>#N/A</v>
      </c>
      <c r="J139">
        <f>RegistrationByDate!J141</f>
        <v>0</v>
      </c>
      <c r="K139" t="e">
        <f>RegistrationByDate!K141</f>
        <v>#N/A</v>
      </c>
      <c r="L139">
        <f>RegistrationByDate!L141</f>
        <v>0</v>
      </c>
      <c r="M139" t="e">
        <f>RegistrationByDate!M141</f>
        <v>#N/A</v>
      </c>
      <c r="N139">
        <f>RegistrationByDate!N141</f>
        <v>0</v>
      </c>
      <c r="O139" t="e">
        <f>RegistrationByDate!O141</f>
        <v>#N/A</v>
      </c>
      <c r="P139" t="e">
        <f>RegistrationByDate!Q141</f>
        <v>#N/A</v>
      </c>
      <c r="Q139">
        <f>RegistrationByDate!S141</f>
        <v>13</v>
      </c>
      <c r="R139">
        <f t="shared" si="40"/>
        <v>138</v>
      </c>
      <c r="S139" s="24">
        <f t="shared" si="39"/>
        <v>43571</v>
      </c>
      <c r="T139" s="25" t="e">
        <f t="shared" si="32"/>
        <v>#N/A</v>
      </c>
      <c r="U139" s="25" t="e">
        <f t="shared" si="33"/>
        <v>#N/A</v>
      </c>
      <c r="V139" s="25" t="e">
        <f t="shared" si="34"/>
        <v>#N/A</v>
      </c>
      <c r="W139" s="25" t="e">
        <f t="shared" si="35"/>
        <v>#N/A</v>
      </c>
      <c r="X139" s="25" t="e">
        <f t="shared" si="36"/>
        <v>#N/A</v>
      </c>
      <c r="Y139" s="25" t="e">
        <f t="shared" si="37"/>
        <v>#N/A</v>
      </c>
      <c r="Z139" s="25">
        <f t="shared" si="38"/>
        <v>9.420289855072464E-2</v>
      </c>
    </row>
    <row r="140" spans="1:26">
      <c r="A140" s="24">
        <f>RegistrationByDate!A142</f>
        <v>43572</v>
      </c>
      <c r="B140">
        <f>RegistrationByDate!B142</f>
        <v>0</v>
      </c>
      <c r="C140" t="e">
        <f>RegistrationByDate!C142</f>
        <v>#N/A</v>
      </c>
      <c r="D140">
        <f>RegistrationByDate!D142</f>
        <v>0</v>
      </c>
      <c r="E140" t="e">
        <f>RegistrationByDate!E142</f>
        <v>#N/A</v>
      </c>
      <c r="F140">
        <f>RegistrationByDate!F142</f>
        <v>0</v>
      </c>
      <c r="G140" t="e">
        <f>RegistrationByDate!G142</f>
        <v>#N/A</v>
      </c>
      <c r="H140">
        <f>RegistrationByDate!H142</f>
        <v>0</v>
      </c>
      <c r="I140" t="e">
        <f>RegistrationByDate!I142</f>
        <v>#N/A</v>
      </c>
      <c r="J140">
        <f>RegistrationByDate!J142</f>
        <v>0</v>
      </c>
      <c r="K140" t="e">
        <f>RegistrationByDate!K142</f>
        <v>#N/A</v>
      </c>
      <c r="L140">
        <f>RegistrationByDate!L142</f>
        <v>0</v>
      </c>
      <c r="M140" t="e">
        <f>RegistrationByDate!M142</f>
        <v>#N/A</v>
      </c>
      <c r="N140">
        <f>RegistrationByDate!N142</f>
        <v>0</v>
      </c>
      <c r="O140" t="e">
        <f>RegistrationByDate!O142</f>
        <v>#N/A</v>
      </c>
      <c r="P140" t="e">
        <f>RegistrationByDate!Q142</f>
        <v>#N/A</v>
      </c>
      <c r="Q140">
        <f>RegistrationByDate!S142</f>
        <v>13</v>
      </c>
      <c r="R140">
        <f t="shared" si="40"/>
        <v>139</v>
      </c>
      <c r="S140" s="24">
        <f t="shared" si="39"/>
        <v>43572</v>
      </c>
      <c r="T140" s="25" t="e">
        <f t="shared" si="32"/>
        <v>#N/A</v>
      </c>
      <c r="U140" s="25" t="e">
        <f t="shared" si="33"/>
        <v>#N/A</v>
      </c>
      <c r="V140" s="25" t="e">
        <f t="shared" si="34"/>
        <v>#N/A</v>
      </c>
      <c r="W140" s="25" t="e">
        <f t="shared" si="35"/>
        <v>#N/A</v>
      </c>
      <c r="X140" s="25" t="e">
        <f t="shared" si="36"/>
        <v>#N/A</v>
      </c>
      <c r="Y140" s="25" t="e">
        <f t="shared" si="37"/>
        <v>#N/A</v>
      </c>
      <c r="Z140" s="25">
        <f t="shared" si="38"/>
        <v>9.3525179856115109E-2</v>
      </c>
    </row>
    <row r="141" spans="1:26">
      <c r="A141" s="24">
        <f>RegistrationByDate!A143</f>
        <v>43573</v>
      </c>
      <c r="B141">
        <f>RegistrationByDate!B143</f>
        <v>0</v>
      </c>
      <c r="C141" t="e">
        <f>RegistrationByDate!C143</f>
        <v>#N/A</v>
      </c>
      <c r="D141">
        <f>RegistrationByDate!D143</f>
        <v>0</v>
      </c>
      <c r="E141" t="e">
        <f>RegistrationByDate!E143</f>
        <v>#N/A</v>
      </c>
      <c r="F141">
        <f>RegistrationByDate!F143</f>
        <v>0</v>
      </c>
      <c r="G141" t="e">
        <f>RegistrationByDate!G143</f>
        <v>#N/A</v>
      </c>
      <c r="H141">
        <f>RegistrationByDate!H143</f>
        <v>0</v>
      </c>
      <c r="I141" t="e">
        <f>RegistrationByDate!I143</f>
        <v>#N/A</v>
      </c>
      <c r="J141">
        <f>RegistrationByDate!J143</f>
        <v>0</v>
      </c>
      <c r="K141" t="e">
        <f>RegistrationByDate!K143</f>
        <v>#N/A</v>
      </c>
      <c r="L141">
        <f>RegistrationByDate!L143</f>
        <v>0</v>
      </c>
      <c r="M141" t="e">
        <f>RegistrationByDate!M143</f>
        <v>#N/A</v>
      </c>
      <c r="N141">
        <f>RegistrationByDate!N143</f>
        <v>0</v>
      </c>
      <c r="O141" t="e">
        <f>RegistrationByDate!O143</f>
        <v>#N/A</v>
      </c>
      <c r="P141" t="e">
        <f>RegistrationByDate!Q143</f>
        <v>#N/A</v>
      </c>
      <c r="Q141">
        <f>RegistrationByDate!S143</f>
        <v>13</v>
      </c>
      <c r="R141">
        <f t="shared" si="40"/>
        <v>140</v>
      </c>
      <c r="S141" s="24">
        <f t="shared" si="39"/>
        <v>43573</v>
      </c>
      <c r="T141" s="25" t="e">
        <f t="shared" si="32"/>
        <v>#N/A</v>
      </c>
      <c r="U141" s="25" t="e">
        <f t="shared" si="33"/>
        <v>#N/A</v>
      </c>
      <c r="V141" s="25" t="e">
        <f t="shared" si="34"/>
        <v>#N/A</v>
      </c>
      <c r="W141" s="25" t="e">
        <f t="shared" si="35"/>
        <v>#N/A</v>
      </c>
      <c r="X141" s="25" t="e">
        <f t="shared" si="36"/>
        <v>#N/A</v>
      </c>
      <c r="Y141" s="25" t="e">
        <f t="shared" si="37"/>
        <v>#N/A</v>
      </c>
      <c r="Z141" s="25">
        <f t="shared" si="38"/>
        <v>9.285714285714286E-2</v>
      </c>
    </row>
    <row r="142" spans="1:26">
      <c r="A142" s="24">
        <f>RegistrationByDate!A144</f>
        <v>43574</v>
      </c>
      <c r="B142">
        <f>RegistrationByDate!B144</f>
        <v>0</v>
      </c>
      <c r="C142" t="e">
        <f>RegistrationByDate!C144</f>
        <v>#N/A</v>
      </c>
      <c r="D142">
        <f>RegistrationByDate!D144</f>
        <v>0</v>
      </c>
      <c r="E142" t="e">
        <f>RegistrationByDate!E144</f>
        <v>#N/A</v>
      </c>
      <c r="F142">
        <f>RegistrationByDate!F144</f>
        <v>0</v>
      </c>
      <c r="G142" t="e">
        <f>RegistrationByDate!G144</f>
        <v>#N/A</v>
      </c>
      <c r="H142">
        <f>RegistrationByDate!H144</f>
        <v>0</v>
      </c>
      <c r="I142" t="e">
        <f>RegistrationByDate!I144</f>
        <v>#N/A</v>
      </c>
      <c r="J142">
        <f>RegistrationByDate!J144</f>
        <v>0</v>
      </c>
      <c r="K142" t="e">
        <f>RegistrationByDate!K144</f>
        <v>#N/A</v>
      </c>
      <c r="L142">
        <f>RegistrationByDate!L144</f>
        <v>0</v>
      </c>
      <c r="M142" t="e">
        <f>RegistrationByDate!M144</f>
        <v>#N/A</v>
      </c>
      <c r="N142">
        <f>RegistrationByDate!N144</f>
        <v>0</v>
      </c>
      <c r="O142" t="e">
        <f>RegistrationByDate!O144</f>
        <v>#N/A</v>
      </c>
      <c r="P142" t="e">
        <f>RegistrationByDate!Q144</f>
        <v>#N/A</v>
      </c>
      <c r="Q142">
        <f>RegistrationByDate!S144</f>
        <v>13</v>
      </c>
      <c r="R142">
        <f t="shared" si="40"/>
        <v>141</v>
      </c>
      <c r="S142" s="24">
        <f t="shared" si="39"/>
        <v>43574</v>
      </c>
      <c r="T142" s="25" t="e">
        <f t="shared" si="32"/>
        <v>#N/A</v>
      </c>
      <c r="U142" s="25" t="e">
        <f t="shared" si="33"/>
        <v>#N/A</v>
      </c>
      <c r="V142" s="25" t="e">
        <f t="shared" si="34"/>
        <v>#N/A</v>
      </c>
      <c r="W142" s="25" t="e">
        <f t="shared" si="35"/>
        <v>#N/A</v>
      </c>
      <c r="X142" s="25" t="e">
        <f t="shared" si="36"/>
        <v>#N/A</v>
      </c>
      <c r="Y142" s="25" t="e">
        <f t="shared" si="37"/>
        <v>#N/A</v>
      </c>
      <c r="Z142" s="25">
        <f t="shared" si="38"/>
        <v>9.2198581560283682E-2</v>
      </c>
    </row>
    <row r="143" spans="1:26">
      <c r="A143" s="24">
        <f>RegistrationByDate!A145</f>
        <v>43575</v>
      </c>
      <c r="B143">
        <f>RegistrationByDate!B145</f>
        <v>0</v>
      </c>
      <c r="C143" t="e">
        <f>RegistrationByDate!C145</f>
        <v>#N/A</v>
      </c>
      <c r="D143">
        <f>RegistrationByDate!D145</f>
        <v>0</v>
      </c>
      <c r="E143" t="e">
        <f>RegistrationByDate!E145</f>
        <v>#N/A</v>
      </c>
      <c r="F143">
        <f>RegistrationByDate!F145</f>
        <v>0</v>
      </c>
      <c r="G143" t="e">
        <f>RegistrationByDate!G145</f>
        <v>#N/A</v>
      </c>
      <c r="H143">
        <f>RegistrationByDate!H145</f>
        <v>0</v>
      </c>
      <c r="I143" t="e">
        <f>RegistrationByDate!I145</f>
        <v>#N/A</v>
      </c>
      <c r="J143">
        <f>RegistrationByDate!J145</f>
        <v>0</v>
      </c>
      <c r="K143" t="e">
        <f>RegistrationByDate!K145</f>
        <v>#N/A</v>
      </c>
      <c r="L143">
        <f>RegistrationByDate!L145</f>
        <v>0</v>
      </c>
      <c r="M143" t="e">
        <f>RegistrationByDate!M145</f>
        <v>#N/A</v>
      </c>
      <c r="N143">
        <f>RegistrationByDate!N145</f>
        <v>0</v>
      </c>
      <c r="O143" t="e">
        <f>RegistrationByDate!O145</f>
        <v>#N/A</v>
      </c>
      <c r="P143" t="e">
        <f>RegistrationByDate!Q145</f>
        <v>#N/A</v>
      </c>
      <c r="Q143">
        <f>RegistrationByDate!S145</f>
        <v>13</v>
      </c>
      <c r="R143">
        <f t="shared" si="40"/>
        <v>142</v>
      </c>
      <c r="S143" s="24">
        <f t="shared" si="39"/>
        <v>43575</v>
      </c>
      <c r="T143" s="25" t="e">
        <f t="shared" si="32"/>
        <v>#N/A</v>
      </c>
      <c r="U143" s="25" t="e">
        <f t="shared" si="33"/>
        <v>#N/A</v>
      </c>
      <c r="V143" s="25" t="e">
        <f t="shared" si="34"/>
        <v>#N/A</v>
      </c>
      <c r="W143" s="25" t="e">
        <f t="shared" si="35"/>
        <v>#N/A</v>
      </c>
      <c r="X143" s="25" t="e">
        <f t="shared" si="36"/>
        <v>#N/A</v>
      </c>
      <c r="Y143" s="25" t="e">
        <f t="shared" si="37"/>
        <v>#N/A</v>
      </c>
      <c r="Z143" s="25">
        <f t="shared" si="38"/>
        <v>9.154929577464789E-2</v>
      </c>
    </row>
    <row r="144" spans="1:26">
      <c r="A144" s="24">
        <f>RegistrationByDate!A146</f>
        <v>43576</v>
      </c>
      <c r="B144">
        <f>RegistrationByDate!B146</f>
        <v>0</v>
      </c>
      <c r="C144" t="e">
        <f>RegistrationByDate!C146</f>
        <v>#N/A</v>
      </c>
      <c r="D144">
        <f>RegistrationByDate!D146</f>
        <v>0</v>
      </c>
      <c r="E144" t="e">
        <f>RegistrationByDate!E146</f>
        <v>#N/A</v>
      </c>
      <c r="F144">
        <f>RegistrationByDate!F146</f>
        <v>0</v>
      </c>
      <c r="G144" t="e">
        <f>RegistrationByDate!G146</f>
        <v>#N/A</v>
      </c>
      <c r="H144">
        <f>RegistrationByDate!H146</f>
        <v>0</v>
      </c>
      <c r="I144" t="e">
        <f>RegistrationByDate!I146</f>
        <v>#N/A</v>
      </c>
      <c r="J144">
        <f>RegistrationByDate!J146</f>
        <v>0</v>
      </c>
      <c r="K144" t="e">
        <f>RegistrationByDate!K146</f>
        <v>#N/A</v>
      </c>
      <c r="L144">
        <f>RegistrationByDate!L146</f>
        <v>0</v>
      </c>
      <c r="M144" t="e">
        <f>RegistrationByDate!M146</f>
        <v>#N/A</v>
      </c>
      <c r="N144">
        <f>RegistrationByDate!N146</f>
        <v>0</v>
      </c>
      <c r="O144" t="e">
        <f>RegistrationByDate!O146</f>
        <v>#N/A</v>
      </c>
      <c r="P144" t="e">
        <f>RegistrationByDate!Q146</f>
        <v>#N/A</v>
      </c>
      <c r="Q144">
        <f>RegistrationByDate!S146</f>
        <v>13</v>
      </c>
      <c r="R144">
        <f t="shared" si="40"/>
        <v>143</v>
      </c>
      <c r="S144" s="24">
        <f t="shared" si="39"/>
        <v>43576</v>
      </c>
      <c r="T144" s="25" t="e">
        <f t="shared" si="32"/>
        <v>#N/A</v>
      </c>
      <c r="U144" s="25" t="e">
        <f t="shared" si="33"/>
        <v>#N/A</v>
      </c>
      <c r="V144" s="25" t="e">
        <f t="shared" si="34"/>
        <v>#N/A</v>
      </c>
      <c r="W144" s="25" t="e">
        <f t="shared" si="35"/>
        <v>#N/A</v>
      </c>
      <c r="X144" s="25" t="e">
        <f t="shared" si="36"/>
        <v>#N/A</v>
      </c>
      <c r="Y144" s="25" t="e">
        <f t="shared" si="37"/>
        <v>#N/A</v>
      </c>
      <c r="Z144" s="25">
        <f t="shared" si="38"/>
        <v>9.0909090909090912E-2</v>
      </c>
    </row>
    <row r="145" spans="1:26">
      <c r="A145" s="24">
        <f>RegistrationByDate!A147</f>
        <v>43577</v>
      </c>
      <c r="B145">
        <f>RegistrationByDate!B147</f>
        <v>0</v>
      </c>
      <c r="C145" t="e">
        <f>RegistrationByDate!C147</f>
        <v>#N/A</v>
      </c>
      <c r="D145">
        <f>RegistrationByDate!D147</f>
        <v>0</v>
      </c>
      <c r="E145" t="e">
        <f>RegistrationByDate!E147</f>
        <v>#N/A</v>
      </c>
      <c r="F145">
        <f>RegistrationByDate!F147</f>
        <v>0</v>
      </c>
      <c r="G145" t="e">
        <f>RegistrationByDate!G147</f>
        <v>#N/A</v>
      </c>
      <c r="H145">
        <f>RegistrationByDate!H147</f>
        <v>0</v>
      </c>
      <c r="I145" t="e">
        <f>RegistrationByDate!I147</f>
        <v>#N/A</v>
      </c>
      <c r="J145">
        <f>RegistrationByDate!J147</f>
        <v>0</v>
      </c>
      <c r="K145" t="e">
        <f>RegistrationByDate!K147</f>
        <v>#N/A</v>
      </c>
      <c r="L145">
        <f>RegistrationByDate!L147</f>
        <v>0</v>
      </c>
      <c r="M145" t="e">
        <f>RegistrationByDate!M147</f>
        <v>#N/A</v>
      </c>
      <c r="N145">
        <f>RegistrationByDate!N147</f>
        <v>0</v>
      </c>
      <c r="O145" t="e">
        <f>RegistrationByDate!O147</f>
        <v>#N/A</v>
      </c>
      <c r="P145" t="e">
        <f>RegistrationByDate!Q147</f>
        <v>#N/A</v>
      </c>
      <c r="Q145">
        <f>RegistrationByDate!S147</f>
        <v>13</v>
      </c>
      <c r="R145">
        <f t="shared" si="40"/>
        <v>144</v>
      </c>
      <c r="S145" s="24">
        <f t="shared" si="39"/>
        <v>43577</v>
      </c>
      <c r="T145" s="25" t="e">
        <f t="shared" si="32"/>
        <v>#N/A</v>
      </c>
      <c r="U145" s="25" t="e">
        <f t="shared" si="33"/>
        <v>#N/A</v>
      </c>
      <c r="V145" s="25" t="e">
        <f t="shared" si="34"/>
        <v>#N/A</v>
      </c>
      <c r="W145" s="25" t="e">
        <f t="shared" si="35"/>
        <v>#N/A</v>
      </c>
      <c r="X145" s="25" t="e">
        <f t="shared" si="36"/>
        <v>#N/A</v>
      </c>
      <c r="Y145" s="25" t="e">
        <f t="shared" si="37"/>
        <v>#N/A</v>
      </c>
      <c r="Z145" s="25">
        <f t="shared" si="38"/>
        <v>9.0277777777777776E-2</v>
      </c>
    </row>
    <row r="146" spans="1:26">
      <c r="A146" s="24">
        <f>RegistrationByDate!A148</f>
        <v>43578</v>
      </c>
      <c r="B146">
        <f>RegistrationByDate!B148</f>
        <v>0</v>
      </c>
      <c r="C146" t="e">
        <f>RegistrationByDate!C148</f>
        <v>#N/A</v>
      </c>
      <c r="D146">
        <f>RegistrationByDate!D148</f>
        <v>0</v>
      </c>
      <c r="E146" t="e">
        <f>RegistrationByDate!E148</f>
        <v>#N/A</v>
      </c>
      <c r="F146">
        <f>RegistrationByDate!F148</f>
        <v>0</v>
      </c>
      <c r="G146" t="e">
        <f>RegistrationByDate!G148</f>
        <v>#N/A</v>
      </c>
      <c r="H146">
        <f>RegistrationByDate!H148</f>
        <v>0</v>
      </c>
      <c r="I146" t="e">
        <f>RegistrationByDate!I148</f>
        <v>#N/A</v>
      </c>
      <c r="J146">
        <f>RegistrationByDate!J148</f>
        <v>0</v>
      </c>
      <c r="K146" t="e">
        <f>RegistrationByDate!K148</f>
        <v>#N/A</v>
      </c>
      <c r="L146">
        <f>RegistrationByDate!L148</f>
        <v>0</v>
      </c>
      <c r="M146" t="e">
        <f>RegistrationByDate!M148</f>
        <v>#N/A</v>
      </c>
      <c r="N146">
        <f>RegistrationByDate!N148</f>
        <v>0</v>
      </c>
      <c r="O146" t="e">
        <f>RegistrationByDate!O148</f>
        <v>#N/A</v>
      </c>
      <c r="P146" t="e">
        <f>RegistrationByDate!Q148</f>
        <v>#N/A</v>
      </c>
      <c r="Q146">
        <f>RegistrationByDate!S148</f>
        <v>13</v>
      </c>
      <c r="R146">
        <f t="shared" si="40"/>
        <v>145</v>
      </c>
      <c r="S146" s="24">
        <f t="shared" si="39"/>
        <v>43578</v>
      </c>
      <c r="T146" s="25" t="e">
        <f t="shared" si="32"/>
        <v>#N/A</v>
      </c>
      <c r="U146" s="25" t="e">
        <f t="shared" si="33"/>
        <v>#N/A</v>
      </c>
      <c r="V146" s="25" t="e">
        <f t="shared" si="34"/>
        <v>#N/A</v>
      </c>
      <c r="W146" s="25" t="e">
        <f t="shared" si="35"/>
        <v>#N/A</v>
      </c>
      <c r="X146" s="25" t="e">
        <f t="shared" si="36"/>
        <v>#N/A</v>
      </c>
      <c r="Y146" s="25" t="e">
        <f t="shared" si="37"/>
        <v>#N/A</v>
      </c>
      <c r="Z146" s="25">
        <f t="shared" si="38"/>
        <v>8.9655172413793102E-2</v>
      </c>
    </row>
    <row r="147" spans="1:26">
      <c r="A147" s="24">
        <f>RegistrationByDate!A149</f>
        <v>43579</v>
      </c>
      <c r="B147">
        <f>RegistrationByDate!B149</f>
        <v>0</v>
      </c>
      <c r="C147" t="e">
        <f>RegistrationByDate!C149</f>
        <v>#N/A</v>
      </c>
      <c r="D147">
        <f>RegistrationByDate!D149</f>
        <v>0</v>
      </c>
      <c r="E147" t="e">
        <f>RegistrationByDate!E149</f>
        <v>#N/A</v>
      </c>
      <c r="F147">
        <f>RegistrationByDate!F149</f>
        <v>0</v>
      </c>
      <c r="G147" t="e">
        <f>RegistrationByDate!G149</f>
        <v>#N/A</v>
      </c>
      <c r="H147">
        <f>RegistrationByDate!H149</f>
        <v>0</v>
      </c>
      <c r="I147" t="e">
        <f>RegistrationByDate!I149</f>
        <v>#N/A</v>
      </c>
      <c r="J147">
        <f>RegistrationByDate!J149</f>
        <v>0</v>
      </c>
      <c r="K147" t="e">
        <f>RegistrationByDate!K149</f>
        <v>#N/A</v>
      </c>
      <c r="L147">
        <f>RegistrationByDate!L149</f>
        <v>0</v>
      </c>
      <c r="M147" t="e">
        <f>RegistrationByDate!M149</f>
        <v>#N/A</v>
      </c>
      <c r="N147">
        <f>RegistrationByDate!N149</f>
        <v>0</v>
      </c>
      <c r="O147" t="e">
        <f>RegistrationByDate!O149</f>
        <v>#N/A</v>
      </c>
      <c r="P147" t="e">
        <f>RegistrationByDate!Q149</f>
        <v>#N/A</v>
      </c>
      <c r="Q147">
        <f>RegistrationByDate!S149</f>
        <v>13</v>
      </c>
      <c r="R147">
        <f t="shared" si="40"/>
        <v>146</v>
      </c>
      <c r="S147" s="24">
        <f t="shared" si="39"/>
        <v>43579</v>
      </c>
      <c r="T147" s="25" t="e">
        <f t="shared" si="32"/>
        <v>#N/A</v>
      </c>
      <c r="U147" s="25" t="e">
        <f t="shared" si="33"/>
        <v>#N/A</v>
      </c>
      <c r="V147" s="25" t="e">
        <f t="shared" si="34"/>
        <v>#N/A</v>
      </c>
      <c r="W147" s="25" t="e">
        <f t="shared" si="35"/>
        <v>#N/A</v>
      </c>
      <c r="X147" s="25" t="e">
        <f t="shared" si="36"/>
        <v>#N/A</v>
      </c>
      <c r="Y147" s="25" t="e">
        <f t="shared" si="37"/>
        <v>#N/A</v>
      </c>
      <c r="Z147" s="25">
        <f t="shared" si="38"/>
        <v>8.9041095890410954E-2</v>
      </c>
    </row>
    <row r="148" spans="1:26">
      <c r="A148" s="24">
        <f>RegistrationByDate!A150</f>
        <v>43580</v>
      </c>
      <c r="B148">
        <f>RegistrationByDate!B150</f>
        <v>0</v>
      </c>
      <c r="C148" t="e">
        <f>RegistrationByDate!C150</f>
        <v>#N/A</v>
      </c>
      <c r="D148">
        <f>RegistrationByDate!D150</f>
        <v>0</v>
      </c>
      <c r="E148" t="e">
        <f>RegistrationByDate!E150</f>
        <v>#N/A</v>
      </c>
      <c r="F148">
        <f>RegistrationByDate!F150</f>
        <v>0</v>
      </c>
      <c r="G148" t="e">
        <f>RegistrationByDate!G150</f>
        <v>#N/A</v>
      </c>
      <c r="H148">
        <f>RegistrationByDate!H150</f>
        <v>0</v>
      </c>
      <c r="I148" t="e">
        <f>RegistrationByDate!I150</f>
        <v>#N/A</v>
      </c>
      <c r="J148">
        <f>RegistrationByDate!J150</f>
        <v>0</v>
      </c>
      <c r="K148" t="e">
        <f>RegistrationByDate!K150</f>
        <v>#N/A</v>
      </c>
      <c r="L148">
        <f>RegistrationByDate!L150</f>
        <v>0</v>
      </c>
      <c r="M148" t="e">
        <f>RegistrationByDate!M150</f>
        <v>#N/A</v>
      </c>
      <c r="N148">
        <f>RegistrationByDate!N150</f>
        <v>0</v>
      </c>
      <c r="O148" t="e">
        <f>RegistrationByDate!O150</f>
        <v>#N/A</v>
      </c>
      <c r="P148" t="e">
        <f>RegistrationByDate!Q150</f>
        <v>#N/A</v>
      </c>
      <c r="Q148">
        <f>RegistrationByDate!S150</f>
        <v>13</v>
      </c>
      <c r="R148">
        <f t="shared" si="40"/>
        <v>147</v>
      </c>
      <c r="S148" s="24">
        <f t="shared" si="39"/>
        <v>43580</v>
      </c>
      <c r="T148" s="25" t="e">
        <f t="shared" si="32"/>
        <v>#N/A</v>
      </c>
      <c r="U148" s="25" t="e">
        <f t="shared" si="33"/>
        <v>#N/A</v>
      </c>
      <c r="V148" s="25" t="e">
        <f t="shared" si="34"/>
        <v>#N/A</v>
      </c>
      <c r="W148" s="25" t="e">
        <f t="shared" si="35"/>
        <v>#N/A</v>
      </c>
      <c r="X148" s="25" t="e">
        <f t="shared" si="36"/>
        <v>#N/A</v>
      </c>
      <c r="Y148" s="25" t="e">
        <f t="shared" si="37"/>
        <v>#N/A</v>
      </c>
      <c r="Z148" s="25">
        <f t="shared" si="38"/>
        <v>8.8435374149659865E-2</v>
      </c>
    </row>
    <row r="149" spans="1:26">
      <c r="A149" s="24">
        <f>RegistrationByDate!A151</f>
        <v>43581</v>
      </c>
      <c r="B149">
        <f>RegistrationByDate!B151</f>
        <v>0</v>
      </c>
      <c r="C149" t="e">
        <f>RegistrationByDate!C151</f>
        <v>#N/A</v>
      </c>
      <c r="D149">
        <f>RegistrationByDate!D151</f>
        <v>0</v>
      </c>
      <c r="E149" t="e">
        <f>RegistrationByDate!E151</f>
        <v>#N/A</v>
      </c>
      <c r="F149">
        <f>RegistrationByDate!F151</f>
        <v>0</v>
      </c>
      <c r="G149" t="e">
        <f>RegistrationByDate!G151</f>
        <v>#N/A</v>
      </c>
      <c r="H149">
        <f>RegistrationByDate!H151</f>
        <v>0</v>
      </c>
      <c r="I149" t="e">
        <f>RegistrationByDate!I151</f>
        <v>#N/A</v>
      </c>
      <c r="J149">
        <f>RegistrationByDate!J151</f>
        <v>0</v>
      </c>
      <c r="K149" t="e">
        <f>RegistrationByDate!K151</f>
        <v>#N/A</v>
      </c>
      <c r="L149">
        <f>RegistrationByDate!L151</f>
        <v>0</v>
      </c>
      <c r="M149" t="e">
        <f>RegistrationByDate!M151</f>
        <v>#N/A</v>
      </c>
      <c r="N149">
        <f>RegistrationByDate!N151</f>
        <v>0</v>
      </c>
      <c r="O149" t="e">
        <f>RegistrationByDate!O151</f>
        <v>#N/A</v>
      </c>
      <c r="P149" t="e">
        <f>RegistrationByDate!Q151</f>
        <v>#N/A</v>
      </c>
      <c r="Q149">
        <f>RegistrationByDate!S151</f>
        <v>13</v>
      </c>
      <c r="R149">
        <f t="shared" si="40"/>
        <v>148</v>
      </c>
      <c r="S149" s="24">
        <f t="shared" si="39"/>
        <v>43581</v>
      </c>
      <c r="T149" s="25" t="e">
        <f t="shared" si="32"/>
        <v>#N/A</v>
      </c>
      <c r="U149" s="25" t="e">
        <f t="shared" si="33"/>
        <v>#N/A</v>
      </c>
      <c r="V149" s="25" t="e">
        <f t="shared" si="34"/>
        <v>#N/A</v>
      </c>
      <c r="W149" s="25" t="e">
        <f t="shared" si="35"/>
        <v>#N/A</v>
      </c>
      <c r="X149" s="25" t="e">
        <f t="shared" si="36"/>
        <v>#N/A</v>
      </c>
      <c r="Y149" s="25" t="e">
        <f t="shared" si="37"/>
        <v>#N/A</v>
      </c>
      <c r="Z149" s="25">
        <f t="shared" si="38"/>
        <v>8.7837837837837843E-2</v>
      </c>
    </row>
    <row r="150" spans="1:26">
      <c r="A150" s="24">
        <f>RegistrationByDate!A152</f>
        <v>43582</v>
      </c>
      <c r="B150">
        <f>RegistrationByDate!B152</f>
        <v>0</v>
      </c>
      <c r="C150" t="e">
        <f>RegistrationByDate!C152</f>
        <v>#N/A</v>
      </c>
      <c r="D150">
        <f>RegistrationByDate!D152</f>
        <v>0</v>
      </c>
      <c r="E150" t="e">
        <f>RegistrationByDate!E152</f>
        <v>#N/A</v>
      </c>
      <c r="F150">
        <f>RegistrationByDate!F152</f>
        <v>0</v>
      </c>
      <c r="G150" t="e">
        <f>RegistrationByDate!G152</f>
        <v>#N/A</v>
      </c>
      <c r="H150">
        <f>RegistrationByDate!H152</f>
        <v>0</v>
      </c>
      <c r="I150" t="e">
        <f>RegistrationByDate!I152</f>
        <v>#N/A</v>
      </c>
      <c r="J150">
        <f>RegistrationByDate!J152</f>
        <v>0</v>
      </c>
      <c r="K150" t="e">
        <f>RegistrationByDate!K152</f>
        <v>#N/A</v>
      </c>
      <c r="L150">
        <f>RegistrationByDate!L152</f>
        <v>0</v>
      </c>
      <c r="M150" t="e">
        <f>RegistrationByDate!M152</f>
        <v>#N/A</v>
      </c>
      <c r="N150">
        <f>RegistrationByDate!N152</f>
        <v>0</v>
      </c>
      <c r="O150" t="e">
        <f>RegistrationByDate!O152</f>
        <v>#N/A</v>
      </c>
      <c r="P150" t="e">
        <f>RegistrationByDate!Q152</f>
        <v>#N/A</v>
      </c>
      <c r="Q150">
        <f>RegistrationByDate!S152</f>
        <v>13</v>
      </c>
      <c r="R150">
        <f t="shared" si="40"/>
        <v>149</v>
      </c>
      <c r="S150" s="24">
        <f t="shared" si="39"/>
        <v>43582</v>
      </c>
      <c r="T150" s="25" t="e">
        <f t="shared" si="32"/>
        <v>#N/A</v>
      </c>
      <c r="U150" s="25" t="e">
        <f t="shared" si="33"/>
        <v>#N/A</v>
      </c>
      <c r="V150" s="25" t="e">
        <f t="shared" si="34"/>
        <v>#N/A</v>
      </c>
      <c r="W150" s="25" t="e">
        <f t="shared" si="35"/>
        <v>#N/A</v>
      </c>
      <c r="X150" s="25" t="e">
        <f t="shared" si="36"/>
        <v>#N/A</v>
      </c>
      <c r="Y150" s="25" t="e">
        <f t="shared" si="37"/>
        <v>#N/A</v>
      </c>
      <c r="Z150" s="25">
        <f t="shared" si="38"/>
        <v>8.7248322147651006E-2</v>
      </c>
    </row>
    <row r="151" spans="1:26">
      <c r="A151" s="24">
        <f>RegistrationByDate!A153</f>
        <v>43583</v>
      </c>
      <c r="B151">
        <f>RegistrationByDate!B153</f>
        <v>0</v>
      </c>
      <c r="C151" t="e">
        <f>RegistrationByDate!C153</f>
        <v>#N/A</v>
      </c>
      <c r="D151">
        <f>RegistrationByDate!D153</f>
        <v>0</v>
      </c>
      <c r="E151" t="e">
        <f>RegistrationByDate!E153</f>
        <v>#N/A</v>
      </c>
      <c r="F151">
        <f>RegistrationByDate!F153</f>
        <v>0</v>
      </c>
      <c r="G151" t="e">
        <f>RegistrationByDate!G153</f>
        <v>#N/A</v>
      </c>
      <c r="H151">
        <f>RegistrationByDate!H153</f>
        <v>0</v>
      </c>
      <c r="I151" t="e">
        <f>RegistrationByDate!I153</f>
        <v>#N/A</v>
      </c>
      <c r="J151">
        <f>RegistrationByDate!J153</f>
        <v>0</v>
      </c>
      <c r="K151" t="e">
        <f>RegistrationByDate!K153</f>
        <v>#N/A</v>
      </c>
      <c r="L151">
        <f>RegistrationByDate!L153</f>
        <v>0</v>
      </c>
      <c r="M151" t="e">
        <f>RegistrationByDate!M153</f>
        <v>#N/A</v>
      </c>
      <c r="N151">
        <f>RegistrationByDate!N153</f>
        <v>0</v>
      </c>
      <c r="O151" t="e">
        <f>RegistrationByDate!O153</f>
        <v>#N/A</v>
      </c>
      <c r="P151" t="e">
        <f>RegistrationByDate!Q153</f>
        <v>#N/A</v>
      </c>
      <c r="Q151">
        <f>RegistrationByDate!S153</f>
        <v>13</v>
      </c>
      <c r="R151">
        <f t="shared" si="40"/>
        <v>150</v>
      </c>
      <c r="S151" s="24">
        <f t="shared" si="39"/>
        <v>43583</v>
      </c>
      <c r="T151" s="25" t="e">
        <f t="shared" si="32"/>
        <v>#N/A</v>
      </c>
      <c r="U151" s="25" t="e">
        <f t="shared" si="33"/>
        <v>#N/A</v>
      </c>
      <c r="V151" s="25" t="e">
        <f t="shared" si="34"/>
        <v>#N/A</v>
      </c>
      <c r="W151" s="25" t="e">
        <f t="shared" si="35"/>
        <v>#N/A</v>
      </c>
      <c r="X151" s="25" t="e">
        <f t="shared" si="36"/>
        <v>#N/A</v>
      </c>
      <c r="Y151" s="25" t="e">
        <f t="shared" si="37"/>
        <v>#N/A</v>
      </c>
      <c r="Z151" s="25">
        <f t="shared" si="38"/>
        <v>8.666666666666667E-2</v>
      </c>
    </row>
    <row r="152" spans="1:26">
      <c r="A152" s="24">
        <f>RegistrationByDate!A154</f>
        <v>43584</v>
      </c>
      <c r="B152">
        <f>RegistrationByDate!B154</f>
        <v>0</v>
      </c>
      <c r="C152" t="e">
        <f>RegistrationByDate!C154</f>
        <v>#N/A</v>
      </c>
      <c r="D152">
        <f>RegistrationByDate!D154</f>
        <v>0</v>
      </c>
      <c r="E152" t="e">
        <f>RegistrationByDate!E154</f>
        <v>#N/A</v>
      </c>
      <c r="F152">
        <f>RegistrationByDate!F154</f>
        <v>0</v>
      </c>
      <c r="G152" t="e">
        <f>RegistrationByDate!G154</f>
        <v>#N/A</v>
      </c>
      <c r="H152">
        <f>RegistrationByDate!H154</f>
        <v>0</v>
      </c>
      <c r="I152" t="e">
        <f>RegistrationByDate!I154</f>
        <v>#N/A</v>
      </c>
      <c r="J152">
        <f>RegistrationByDate!J154</f>
        <v>0</v>
      </c>
      <c r="K152" t="e">
        <f>RegistrationByDate!K154</f>
        <v>#N/A</v>
      </c>
      <c r="L152">
        <f>RegistrationByDate!L154</f>
        <v>0</v>
      </c>
      <c r="M152" t="e">
        <f>RegistrationByDate!M154</f>
        <v>#N/A</v>
      </c>
      <c r="N152">
        <f>RegistrationByDate!N154</f>
        <v>0</v>
      </c>
      <c r="O152" t="e">
        <f>RegistrationByDate!O154</f>
        <v>#N/A</v>
      </c>
      <c r="P152" t="e">
        <f>RegistrationByDate!Q154</f>
        <v>#N/A</v>
      </c>
      <c r="Q152">
        <f>RegistrationByDate!S154</f>
        <v>13</v>
      </c>
      <c r="R152">
        <f t="shared" si="40"/>
        <v>151</v>
      </c>
      <c r="S152" s="24">
        <f t="shared" si="39"/>
        <v>43584</v>
      </c>
      <c r="T152" s="25" t="e">
        <f t="shared" si="32"/>
        <v>#N/A</v>
      </c>
      <c r="U152" s="25" t="e">
        <f t="shared" si="33"/>
        <v>#N/A</v>
      </c>
      <c r="V152" s="25" t="e">
        <f t="shared" si="34"/>
        <v>#N/A</v>
      </c>
      <c r="W152" s="25" t="e">
        <f t="shared" si="35"/>
        <v>#N/A</v>
      </c>
      <c r="X152" s="25" t="e">
        <f t="shared" si="36"/>
        <v>#N/A</v>
      </c>
      <c r="Y152" s="25" t="e">
        <f t="shared" si="37"/>
        <v>#N/A</v>
      </c>
      <c r="Z152" s="25">
        <f t="shared" si="38"/>
        <v>8.6092715231788075E-2</v>
      </c>
    </row>
    <row r="153" spans="1:26">
      <c r="A153" s="24">
        <f>RegistrationByDate!A155</f>
        <v>0</v>
      </c>
      <c r="B153">
        <f>RegistrationByDate!B155</f>
        <v>0</v>
      </c>
      <c r="C153">
        <f>RegistrationByDate!C155</f>
        <v>0</v>
      </c>
      <c r="D153">
        <f>RegistrationByDate!D155</f>
        <v>0</v>
      </c>
      <c r="E153">
        <f>RegistrationByDate!E155</f>
        <v>0</v>
      </c>
      <c r="F153">
        <f>RegistrationByDate!F155</f>
        <v>0</v>
      </c>
      <c r="G153">
        <f>RegistrationByDate!G155</f>
        <v>0</v>
      </c>
      <c r="H153">
        <f>RegistrationByDate!H155</f>
        <v>0</v>
      </c>
      <c r="I153">
        <f>RegistrationByDate!I155</f>
        <v>0</v>
      </c>
      <c r="J153">
        <f>RegistrationByDate!J155</f>
        <v>0</v>
      </c>
      <c r="K153">
        <f>RegistrationByDate!K155</f>
        <v>0</v>
      </c>
      <c r="L153">
        <f>RegistrationByDate!L155</f>
        <v>0</v>
      </c>
      <c r="M153">
        <f>RegistrationByDate!M155</f>
        <v>0</v>
      </c>
      <c r="N153">
        <f>RegistrationByDate!N155</f>
        <v>0</v>
      </c>
      <c r="O153">
        <f>RegistrationByDate!O155</f>
        <v>0</v>
      </c>
      <c r="P153">
        <f>RegistrationByDate!Q155</f>
        <v>0</v>
      </c>
      <c r="Q153">
        <f>RegistrationByDate!S155</f>
        <v>0</v>
      </c>
      <c r="R153">
        <f t="shared" si="40"/>
        <v>152</v>
      </c>
      <c r="S153" s="24">
        <f t="shared" si="39"/>
        <v>0</v>
      </c>
      <c r="T153" s="25">
        <f t="shared" si="32"/>
        <v>0</v>
      </c>
      <c r="U153" s="25">
        <f t="shared" si="33"/>
        <v>0</v>
      </c>
      <c r="V153" s="25">
        <f t="shared" si="34"/>
        <v>0</v>
      </c>
      <c r="W153" s="25">
        <f t="shared" si="35"/>
        <v>0</v>
      </c>
      <c r="X153" s="25">
        <f t="shared" si="36"/>
        <v>0</v>
      </c>
      <c r="Y153" s="25">
        <f t="shared" si="37"/>
        <v>0</v>
      </c>
      <c r="Z153" s="25">
        <f t="shared" si="38"/>
        <v>0</v>
      </c>
    </row>
    <row r="154" spans="1:26">
      <c r="A154" s="24">
        <f>RegistrationByDate!A156</f>
        <v>0</v>
      </c>
      <c r="B154">
        <f>RegistrationByDate!B156</f>
        <v>0</v>
      </c>
      <c r="C154">
        <f>RegistrationByDate!C156</f>
        <v>0</v>
      </c>
      <c r="D154">
        <f>RegistrationByDate!D156</f>
        <v>0</v>
      </c>
      <c r="E154">
        <f>RegistrationByDate!E156</f>
        <v>0</v>
      </c>
      <c r="F154">
        <f>RegistrationByDate!F156</f>
        <v>0</v>
      </c>
      <c r="G154">
        <f>RegistrationByDate!G156</f>
        <v>0</v>
      </c>
      <c r="H154">
        <f>RegistrationByDate!H156</f>
        <v>0</v>
      </c>
      <c r="I154">
        <f>RegistrationByDate!I156</f>
        <v>0</v>
      </c>
      <c r="J154">
        <f>RegistrationByDate!J156</f>
        <v>0</v>
      </c>
      <c r="K154">
        <f>RegistrationByDate!K156</f>
        <v>0</v>
      </c>
      <c r="L154">
        <f>RegistrationByDate!L156</f>
        <v>0</v>
      </c>
      <c r="M154">
        <f>RegistrationByDate!M156</f>
        <v>0</v>
      </c>
      <c r="N154">
        <f>RegistrationByDate!N156</f>
        <v>0</v>
      </c>
      <c r="O154">
        <f>RegistrationByDate!O156</f>
        <v>0</v>
      </c>
      <c r="P154">
        <f>RegistrationByDate!Q156</f>
        <v>0</v>
      </c>
      <c r="Q154">
        <f>RegistrationByDate!S156</f>
        <v>0</v>
      </c>
      <c r="R154">
        <f t="shared" si="40"/>
        <v>153</v>
      </c>
      <c r="S154" s="24">
        <f t="shared" si="39"/>
        <v>0</v>
      </c>
      <c r="T154" s="25">
        <f t="shared" si="32"/>
        <v>0</v>
      </c>
      <c r="U154" s="25">
        <f t="shared" si="33"/>
        <v>0</v>
      </c>
      <c r="V154" s="25">
        <f t="shared" si="34"/>
        <v>0</v>
      </c>
      <c r="W154" s="25">
        <f t="shared" si="35"/>
        <v>0</v>
      </c>
      <c r="X154" s="25">
        <f t="shared" si="36"/>
        <v>0</v>
      </c>
      <c r="Y154" s="25">
        <f t="shared" si="37"/>
        <v>0</v>
      </c>
      <c r="Z154" s="25">
        <f t="shared" si="38"/>
        <v>0</v>
      </c>
    </row>
    <row r="155" spans="1:26">
      <c r="A155" s="24">
        <f>RegistrationByDate!A157</f>
        <v>0</v>
      </c>
      <c r="B155">
        <f>RegistrationByDate!B157</f>
        <v>0</v>
      </c>
      <c r="C155">
        <f>RegistrationByDate!C157</f>
        <v>0</v>
      </c>
      <c r="D155">
        <f>RegistrationByDate!D157</f>
        <v>0</v>
      </c>
      <c r="E155">
        <f>RegistrationByDate!E157</f>
        <v>0</v>
      </c>
      <c r="F155">
        <f>RegistrationByDate!F157</f>
        <v>0</v>
      </c>
      <c r="G155">
        <f>RegistrationByDate!G157</f>
        <v>0</v>
      </c>
      <c r="H155">
        <f>RegistrationByDate!H157</f>
        <v>0</v>
      </c>
      <c r="I155">
        <f>RegistrationByDate!I157</f>
        <v>0</v>
      </c>
      <c r="J155">
        <f>RegistrationByDate!J157</f>
        <v>0</v>
      </c>
      <c r="K155">
        <f>RegistrationByDate!K157</f>
        <v>0</v>
      </c>
      <c r="L155">
        <f>RegistrationByDate!L157</f>
        <v>0</v>
      </c>
      <c r="M155">
        <f>RegistrationByDate!M157</f>
        <v>0</v>
      </c>
      <c r="N155">
        <f>RegistrationByDate!N157</f>
        <v>0</v>
      </c>
      <c r="O155">
        <f>RegistrationByDate!O157</f>
        <v>0</v>
      </c>
      <c r="P155">
        <f>RegistrationByDate!Q157</f>
        <v>0</v>
      </c>
      <c r="Q155">
        <f>RegistrationByDate!S157</f>
        <v>0</v>
      </c>
      <c r="R155">
        <f t="shared" si="40"/>
        <v>154</v>
      </c>
      <c r="S155" s="24">
        <f t="shared" si="39"/>
        <v>0</v>
      </c>
      <c r="T155" s="25">
        <f t="shared" si="32"/>
        <v>0</v>
      </c>
      <c r="U155" s="25">
        <f t="shared" si="33"/>
        <v>0</v>
      </c>
      <c r="V155" s="25">
        <f t="shared" si="34"/>
        <v>0</v>
      </c>
      <c r="W155" s="25">
        <f t="shared" si="35"/>
        <v>0</v>
      </c>
      <c r="X155" s="25">
        <f t="shared" si="36"/>
        <v>0</v>
      </c>
      <c r="Y155" s="25">
        <f t="shared" si="37"/>
        <v>0</v>
      </c>
      <c r="Z155" s="25">
        <f t="shared" si="38"/>
        <v>0</v>
      </c>
    </row>
    <row r="156" spans="1:26">
      <c r="A156" s="24">
        <f>RegistrationByDate!A158</f>
        <v>0</v>
      </c>
      <c r="B156">
        <f>RegistrationByDate!B158</f>
        <v>0</v>
      </c>
      <c r="C156">
        <f>RegistrationByDate!C158</f>
        <v>0</v>
      </c>
      <c r="D156">
        <f>RegistrationByDate!D158</f>
        <v>0</v>
      </c>
      <c r="E156">
        <f>RegistrationByDate!E158</f>
        <v>0</v>
      </c>
      <c r="F156">
        <f>RegistrationByDate!F158</f>
        <v>0</v>
      </c>
      <c r="G156">
        <f>RegistrationByDate!G158</f>
        <v>0</v>
      </c>
      <c r="H156">
        <f>RegistrationByDate!H158</f>
        <v>0</v>
      </c>
      <c r="I156">
        <f>RegistrationByDate!I158</f>
        <v>0</v>
      </c>
      <c r="J156">
        <f>RegistrationByDate!J158</f>
        <v>0</v>
      </c>
      <c r="K156">
        <f>RegistrationByDate!K158</f>
        <v>0</v>
      </c>
      <c r="L156">
        <f>RegistrationByDate!L158</f>
        <v>0</v>
      </c>
      <c r="M156">
        <f>RegistrationByDate!M158</f>
        <v>0</v>
      </c>
      <c r="N156">
        <f>RegistrationByDate!N158</f>
        <v>0</v>
      </c>
      <c r="O156">
        <f>RegistrationByDate!O158</f>
        <v>0</v>
      </c>
      <c r="P156">
        <f>RegistrationByDate!Q158</f>
        <v>0</v>
      </c>
      <c r="Q156">
        <f>RegistrationByDate!S158</f>
        <v>0</v>
      </c>
      <c r="R156">
        <f t="shared" si="40"/>
        <v>155</v>
      </c>
      <c r="S156" s="24">
        <f t="shared" si="39"/>
        <v>0</v>
      </c>
      <c r="T156" s="25">
        <f t="shared" si="32"/>
        <v>0</v>
      </c>
      <c r="U156" s="25">
        <f t="shared" si="33"/>
        <v>0</v>
      </c>
      <c r="V156" s="25">
        <f t="shared" si="34"/>
        <v>0</v>
      </c>
      <c r="W156" s="25">
        <f t="shared" si="35"/>
        <v>0</v>
      </c>
      <c r="X156" s="25">
        <f t="shared" si="36"/>
        <v>0</v>
      </c>
      <c r="Y156" s="25">
        <f t="shared" si="37"/>
        <v>0</v>
      </c>
      <c r="Z156" s="25">
        <f t="shared" si="38"/>
        <v>0</v>
      </c>
    </row>
    <row r="157" spans="1:26">
      <c r="A157" s="24">
        <f>RegistrationByDate!A159</f>
        <v>0</v>
      </c>
      <c r="B157">
        <f>RegistrationByDate!B159</f>
        <v>0</v>
      </c>
      <c r="C157">
        <f>RegistrationByDate!C159</f>
        <v>0</v>
      </c>
      <c r="D157">
        <f>RegistrationByDate!D159</f>
        <v>0</v>
      </c>
      <c r="E157">
        <f>RegistrationByDate!E159</f>
        <v>0</v>
      </c>
      <c r="F157">
        <f>RegistrationByDate!F159</f>
        <v>0</v>
      </c>
      <c r="G157">
        <f>RegistrationByDate!G159</f>
        <v>0</v>
      </c>
      <c r="H157">
        <f>RegistrationByDate!H159</f>
        <v>0</v>
      </c>
      <c r="I157">
        <f>RegistrationByDate!I159</f>
        <v>0</v>
      </c>
      <c r="J157">
        <f>RegistrationByDate!J159</f>
        <v>0</v>
      </c>
      <c r="K157">
        <f>RegistrationByDate!K159</f>
        <v>0</v>
      </c>
      <c r="L157">
        <f>RegistrationByDate!L159</f>
        <v>0</v>
      </c>
      <c r="M157">
        <f>RegistrationByDate!M159</f>
        <v>0</v>
      </c>
      <c r="N157">
        <f>RegistrationByDate!N159</f>
        <v>0</v>
      </c>
      <c r="O157">
        <f>RegistrationByDate!O159</f>
        <v>0</v>
      </c>
      <c r="P157">
        <f>RegistrationByDate!Q159</f>
        <v>0</v>
      </c>
      <c r="Q157">
        <f>RegistrationByDate!S159</f>
        <v>0</v>
      </c>
      <c r="R157">
        <f t="shared" si="40"/>
        <v>156</v>
      </c>
      <c r="S157" s="24">
        <f t="shared" si="39"/>
        <v>0</v>
      </c>
      <c r="T157" s="25">
        <f t="shared" si="32"/>
        <v>0</v>
      </c>
      <c r="U157" s="25">
        <f t="shared" si="33"/>
        <v>0</v>
      </c>
      <c r="V157" s="25">
        <f t="shared" si="34"/>
        <v>0</v>
      </c>
      <c r="W157" s="25">
        <f t="shared" si="35"/>
        <v>0</v>
      </c>
      <c r="X157" s="25">
        <f t="shared" si="36"/>
        <v>0</v>
      </c>
      <c r="Y157" s="25">
        <f t="shared" si="37"/>
        <v>0</v>
      </c>
      <c r="Z157" s="25">
        <f t="shared" si="38"/>
        <v>0</v>
      </c>
    </row>
    <row r="158" spans="1:26">
      <c r="A158" s="24">
        <f>RegistrationByDate!A160</f>
        <v>0</v>
      </c>
      <c r="B158">
        <f>RegistrationByDate!B160</f>
        <v>0</v>
      </c>
      <c r="C158">
        <f>RegistrationByDate!C160</f>
        <v>0</v>
      </c>
      <c r="D158">
        <f>RegistrationByDate!D160</f>
        <v>0</v>
      </c>
      <c r="E158">
        <f>RegistrationByDate!E160</f>
        <v>0</v>
      </c>
      <c r="F158">
        <f>RegistrationByDate!F160</f>
        <v>0</v>
      </c>
      <c r="G158">
        <f>RegistrationByDate!G160</f>
        <v>0</v>
      </c>
      <c r="H158">
        <f>RegistrationByDate!H160</f>
        <v>0</v>
      </c>
      <c r="I158">
        <f>RegistrationByDate!I160</f>
        <v>0</v>
      </c>
      <c r="J158">
        <f>RegistrationByDate!J160</f>
        <v>0</v>
      </c>
      <c r="K158">
        <f>RegistrationByDate!K160</f>
        <v>0</v>
      </c>
      <c r="L158">
        <f>RegistrationByDate!L160</f>
        <v>0</v>
      </c>
      <c r="M158">
        <f>RegistrationByDate!M160</f>
        <v>0</v>
      </c>
      <c r="N158">
        <f>RegistrationByDate!N160</f>
        <v>0</v>
      </c>
      <c r="O158">
        <f>RegistrationByDate!O160</f>
        <v>0</v>
      </c>
      <c r="P158">
        <f>RegistrationByDate!Q160</f>
        <v>0</v>
      </c>
      <c r="Q158">
        <f>RegistrationByDate!S160</f>
        <v>0</v>
      </c>
      <c r="R158">
        <f t="shared" si="40"/>
        <v>157</v>
      </c>
      <c r="S158" s="24">
        <f t="shared" si="39"/>
        <v>0</v>
      </c>
      <c r="T158" s="25">
        <f t="shared" si="32"/>
        <v>0</v>
      </c>
      <c r="U158" s="25">
        <f t="shared" si="33"/>
        <v>0</v>
      </c>
      <c r="V158" s="25">
        <f t="shared" si="34"/>
        <v>0</v>
      </c>
      <c r="W158" s="25">
        <f t="shared" si="35"/>
        <v>0</v>
      </c>
      <c r="X158" s="25">
        <f t="shared" si="36"/>
        <v>0</v>
      </c>
      <c r="Y158" s="25">
        <f t="shared" si="37"/>
        <v>0</v>
      </c>
      <c r="Z158" s="25">
        <f t="shared" si="38"/>
        <v>0</v>
      </c>
    </row>
    <row r="159" spans="1:26">
      <c r="A159" s="24">
        <f>RegistrationByDate!A161</f>
        <v>0</v>
      </c>
      <c r="B159">
        <f>RegistrationByDate!B161</f>
        <v>0</v>
      </c>
      <c r="C159">
        <f>RegistrationByDate!C161</f>
        <v>0</v>
      </c>
      <c r="D159">
        <f>RegistrationByDate!D161</f>
        <v>0</v>
      </c>
      <c r="E159">
        <f>RegistrationByDate!E161</f>
        <v>0</v>
      </c>
      <c r="F159">
        <f>RegistrationByDate!F161</f>
        <v>0</v>
      </c>
      <c r="G159">
        <f>RegistrationByDate!G161</f>
        <v>0</v>
      </c>
      <c r="H159">
        <f>RegistrationByDate!H161</f>
        <v>0</v>
      </c>
      <c r="I159">
        <f>RegistrationByDate!I161</f>
        <v>0</v>
      </c>
      <c r="J159">
        <f>RegistrationByDate!J161</f>
        <v>0</v>
      </c>
      <c r="K159">
        <f>RegistrationByDate!K161</f>
        <v>0</v>
      </c>
      <c r="L159">
        <f>RegistrationByDate!L161</f>
        <v>0</v>
      </c>
      <c r="M159">
        <f>RegistrationByDate!M161</f>
        <v>0</v>
      </c>
      <c r="N159">
        <f>RegistrationByDate!N161</f>
        <v>0</v>
      </c>
      <c r="O159">
        <f>RegistrationByDate!O161</f>
        <v>0</v>
      </c>
      <c r="P159">
        <f>RegistrationByDate!Q161</f>
        <v>0</v>
      </c>
      <c r="Q159">
        <f>RegistrationByDate!S161</f>
        <v>0</v>
      </c>
      <c r="R159">
        <f t="shared" si="40"/>
        <v>158</v>
      </c>
      <c r="S159" s="24">
        <f t="shared" si="39"/>
        <v>0</v>
      </c>
      <c r="T159" s="25">
        <f t="shared" si="32"/>
        <v>0</v>
      </c>
      <c r="U159" s="25">
        <f t="shared" si="33"/>
        <v>0</v>
      </c>
      <c r="V159" s="25">
        <f t="shared" si="34"/>
        <v>0</v>
      </c>
      <c r="W159" s="25">
        <f t="shared" si="35"/>
        <v>0</v>
      </c>
      <c r="X159" s="25">
        <f t="shared" si="36"/>
        <v>0</v>
      </c>
      <c r="Y159" s="25">
        <f t="shared" si="37"/>
        <v>0</v>
      </c>
      <c r="Z159" s="25">
        <f t="shared" si="38"/>
        <v>0</v>
      </c>
    </row>
    <row r="160" spans="1:26">
      <c r="A160" s="24">
        <f>RegistrationByDate!A162</f>
        <v>0</v>
      </c>
      <c r="B160">
        <f>RegistrationByDate!B162</f>
        <v>0</v>
      </c>
      <c r="C160">
        <f>RegistrationByDate!C162</f>
        <v>0</v>
      </c>
      <c r="D160">
        <f>RegistrationByDate!D162</f>
        <v>0</v>
      </c>
      <c r="E160">
        <f>RegistrationByDate!E162</f>
        <v>0</v>
      </c>
      <c r="F160">
        <f>RegistrationByDate!F162</f>
        <v>0</v>
      </c>
      <c r="G160">
        <f>RegistrationByDate!G162</f>
        <v>0</v>
      </c>
      <c r="H160">
        <f>RegistrationByDate!H162</f>
        <v>0</v>
      </c>
      <c r="I160">
        <f>RegistrationByDate!I162</f>
        <v>0</v>
      </c>
      <c r="J160">
        <f>RegistrationByDate!J162</f>
        <v>0</v>
      </c>
      <c r="K160">
        <f>RegistrationByDate!K162</f>
        <v>0</v>
      </c>
      <c r="L160">
        <f>RegistrationByDate!L162</f>
        <v>0</v>
      </c>
      <c r="M160">
        <f>RegistrationByDate!M162</f>
        <v>0</v>
      </c>
      <c r="N160">
        <f>RegistrationByDate!N162</f>
        <v>0</v>
      </c>
      <c r="O160">
        <f>RegistrationByDate!O162</f>
        <v>0</v>
      </c>
      <c r="P160">
        <f>RegistrationByDate!Q162</f>
        <v>0</v>
      </c>
      <c r="Q160">
        <f>RegistrationByDate!S162</f>
        <v>0</v>
      </c>
      <c r="R160">
        <f t="shared" si="40"/>
        <v>159</v>
      </c>
      <c r="S160" s="24">
        <f t="shared" si="39"/>
        <v>0</v>
      </c>
      <c r="T160" s="25">
        <f t="shared" si="32"/>
        <v>0</v>
      </c>
      <c r="U160" s="25">
        <f t="shared" si="33"/>
        <v>0</v>
      </c>
      <c r="V160" s="25">
        <f t="shared" si="34"/>
        <v>0</v>
      </c>
      <c r="W160" s="25">
        <f t="shared" si="35"/>
        <v>0</v>
      </c>
      <c r="X160" s="25">
        <f t="shared" si="36"/>
        <v>0</v>
      </c>
      <c r="Y160" s="25">
        <f t="shared" si="37"/>
        <v>0</v>
      </c>
      <c r="Z160" s="25">
        <f t="shared" si="38"/>
        <v>0</v>
      </c>
    </row>
    <row r="161" spans="1:26">
      <c r="A161" s="24">
        <f>RegistrationByDate!A163</f>
        <v>0</v>
      </c>
      <c r="B161">
        <f>RegistrationByDate!B163</f>
        <v>0</v>
      </c>
      <c r="C161">
        <f>RegistrationByDate!C163</f>
        <v>0</v>
      </c>
      <c r="D161">
        <f>RegistrationByDate!D163</f>
        <v>0</v>
      </c>
      <c r="E161">
        <f>RegistrationByDate!E163</f>
        <v>0</v>
      </c>
      <c r="F161">
        <f>RegistrationByDate!F163</f>
        <v>0</v>
      </c>
      <c r="G161">
        <f>RegistrationByDate!G163</f>
        <v>0</v>
      </c>
      <c r="H161">
        <f>RegistrationByDate!H163</f>
        <v>0</v>
      </c>
      <c r="I161">
        <f>RegistrationByDate!I163</f>
        <v>0</v>
      </c>
      <c r="J161">
        <f>RegistrationByDate!J163</f>
        <v>0</v>
      </c>
      <c r="K161">
        <f>RegistrationByDate!K163</f>
        <v>0</v>
      </c>
      <c r="L161">
        <f>RegistrationByDate!L163</f>
        <v>0</v>
      </c>
      <c r="M161">
        <f>RegistrationByDate!M163</f>
        <v>0</v>
      </c>
      <c r="N161">
        <f>RegistrationByDate!N163</f>
        <v>0</v>
      </c>
      <c r="O161">
        <f>RegistrationByDate!O163</f>
        <v>0</v>
      </c>
      <c r="P161">
        <f>RegistrationByDate!Q163</f>
        <v>0</v>
      </c>
      <c r="Q161">
        <f>RegistrationByDate!S163</f>
        <v>0</v>
      </c>
      <c r="R161">
        <f t="shared" si="40"/>
        <v>160</v>
      </c>
      <c r="S161" s="24">
        <f t="shared" si="39"/>
        <v>0</v>
      </c>
      <c r="T161" s="25">
        <f t="shared" si="32"/>
        <v>0</v>
      </c>
      <c r="U161" s="25">
        <f t="shared" si="33"/>
        <v>0</v>
      </c>
      <c r="V161" s="25">
        <f t="shared" si="34"/>
        <v>0</v>
      </c>
      <c r="W161" s="25">
        <f t="shared" si="35"/>
        <v>0</v>
      </c>
      <c r="X161" s="25">
        <f t="shared" si="36"/>
        <v>0</v>
      </c>
      <c r="Y161" s="25">
        <f t="shared" si="37"/>
        <v>0</v>
      </c>
      <c r="Z161" s="25">
        <f t="shared" si="38"/>
        <v>0</v>
      </c>
    </row>
    <row r="162" spans="1:26">
      <c r="A162" s="24">
        <f>RegistrationByDate!A164</f>
        <v>0</v>
      </c>
      <c r="B162">
        <f>RegistrationByDate!B164</f>
        <v>0</v>
      </c>
      <c r="C162">
        <f>RegistrationByDate!C164</f>
        <v>0</v>
      </c>
      <c r="D162">
        <f>RegistrationByDate!D164</f>
        <v>0</v>
      </c>
      <c r="E162">
        <f>RegistrationByDate!E164</f>
        <v>0</v>
      </c>
      <c r="F162">
        <f>RegistrationByDate!F164</f>
        <v>0</v>
      </c>
      <c r="G162">
        <f>RegistrationByDate!G164</f>
        <v>0</v>
      </c>
      <c r="H162">
        <f>RegistrationByDate!H164</f>
        <v>0</v>
      </c>
      <c r="I162">
        <f>RegistrationByDate!I164</f>
        <v>0</v>
      </c>
      <c r="J162">
        <f>RegistrationByDate!J164</f>
        <v>0</v>
      </c>
      <c r="K162">
        <f>RegistrationByDate!K164</f>
        <v>0</v>
      </c>
      <c r="L162">
        <f>RegistrationByDate!L164</f>
        <v>0</v>
      </c>
      <c r="M162">
        <f>RegistrationByDate!M164</f>
        <v>0</v>
      </c>
      <c r="N162">
        <f>RegistrationByDate!N164</f>
        <v>0</v>
      </c>
      <c r="O162">
        <f>RegistrationByDate!O164</f>
        <v>0</v>
      </c>
      <c r="P162">
        <f>RegistrationByDate!Q164</f>
        <v>0</v>
      </c>
      <c r="Q162">
        <f>RegistrationByDate!S164</f>
        <v>0</v>
      </c>
      <c r="R162">
        <f t="shared" si="40"/>
        <v>161</v>
      </c>
      <c r="S162" s="24">
        <f t="shared" si="39"/>
        <v>0</v>
      </c>
      <c r="T162" s="25">
        <f t="shared" si="32"/>
        <v>0</v>
      </c>
      <c r="U162" s="25">
        <f t="shared" si="33"/>
        <v>0</v>
      </c>
      <c r="V162" s="25">
        <f t="shared" si="34"/>
        <v>0</v>
      </c>
      <c r="W162" s="25">
        <f t="shared" si="35"/>
        <v>0</v>
      </c>
      <c r="X162" s="25">
        <f t="shared" si="36"/>
        <v>0</v>
      </c>
      <c r="Y162" s="25">
        <f t="shared" si="37"/>
        <v>0</v>
      </c>
      <c r="Z162" s="25">
        <f t="shared" si="38"/>
        <v>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Charts</vt:lpstr>
      </vt:variant>
      <vt:variant>
        <vt:i4>1</vt:i4>
      </vt:variant>
    </vt:vector>
  </HeadingPairs>
  <TitlesOfParts>
    <vt:vector size="10" baseType="lpstr">
      <vt:lpstr>Download RegistrationByDate</vt:lpstr>
      <vt:lpstr>HearAboutEvent.cvs</vt:lpstr>
      <vt:lpstr>TeamSummary.csv</vt:lpstr>
      <vt:lpstr>AgeHistogram.csv</vt:lpstr>
      <vt:lpstr>Dashboard</vt:lpstr>
      <vt:lpstr>Dashboard (2)</vt:lpstr>
      <vt:lpstr>RegistrationByDate</vt:lpstr>
      <vt:lpstr>Historical</vt:lpstr>
      <vt:lpstr>Average Pace</vt:lpstr>
      <vt:lpstr>Age Histogram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2017-12-19T00:21:17Z</dcterms:created>
  <dcterms:modified xsi:type="dcterms:W3CDTF">2019-01-01T08:19:03Z</dcterms:modified>
</cp:coreProperties>
</file>